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2.xml" ContentType="application/vnd.openxmlformats-officedocument.drawing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G:\departments\RadSafe\Dosimetry\Badge Applications\Forms\"/>
    </mc:Choice>
  </mc:AlternateContent>
  <xr:revisionPtr revIDLastSave="0" documentId="8_{F979B15D-ED8C-4A59-97B4-DA086E58C168}" xr6:coauthVersionLast="41" xr6:coauthVersionMax="41" xr10:uidLastSave="{00000000-0000-0000-0000-000000000000}"/>
  <bookViews>
    <workbookView xWindow="4455" yWindow="2580" windowWidth="21600" windowHeight="11385" activeTab="1" xr2:uid="{00000000-000D-0000-FFFF-FFFF00000000}"/>
  </bookViews>
  <sheets>
    <sheet name="Instructions" sheetId="4" r:id="rId1"/>
    <sheet name="Application" sheetId="1" r:id="rId2"/>
    <sheet name="Admin" sheetId="3" state="hidden" r:id="rId3"/>
    <sheet name="Download" sheetId="2" state="hidden" r:id="rId4"/>
  </sheets>
  <definedNames>
    <definedName name="A">Application!$AO$25</definedName>
    <definedName name="AA">Application!$AP$25</definedName>
    <definedName name="AAA">Application!$AQ$25</definedName>
    <definedName name="AAAA">Application!$AR$25</definedName>
    <definedName name="AppBeginWearDate">Application!$A$6</definedName>
    <definedName name="AppDept1">Application!$A$27</definedName>
    <definedName name="AppDept2">Application!$T$30</definedName>
    <definedName name="AppDept3">Application!$T$32</definedName>
    <definedName name="AppDept4">Application!$T$34</definedName>
    <definedName name="AppDOB">Application!$R$8</definedName>
    <definedName name="APPEmail">Application!$P$6</definedName>
    <definedName name="AppFirstName">Application!$P$4</definedName>
    <definedName name="AppLastName">Application!$A$4</definedName>
    <definedName name="AppLoc2">Application!$A$30</definedName>
    <definedName name="AppLoc3">Application!$A$32</definedName>
    <definedName name="AppLoc4">Application!$A$34</definedName>
    <definedName name="AppLocation">Application!$A$25</definedName>
    <definedName name="AppMiddInit">Application!$AD$4</definedName>
    <definedName name="AppPhone">Application!$I$8</definedName>
    <definedName name="AppPosition">Application!$A$19</definedName>
    <definedName name="AppPositionType">Application!$A$21</definedName>
    <definedName name="AppPregnant">Application!$A$52</definedName>
    <definedName name="AppSex">Application!$AB$8</definedName>
    <definedName name="AppSocial">Application!$A$8</definedName>
    <definedName name="APPSubAccount">Application!$A$27</definedName>
    <definedName name="AssistantList">Assistant[Assistant]</definedName>
    <definedName name="CDI_Mequon">Table19[CDI_Mequon]</definedName>
    <definedName name="CDI_Oak_Creek">Table20[CDI_Oak_Creek]</definedName>
    <definedName name="CDI_Wauwatosa">Table26[CDI_Wauwatosa]</definedName>
    <definedName name="DeptCMH">TableCMH[FMF]</definedName>
    <definedName name="DeptDrexel">TableDrexel[Drexel_HC]</definedName>
    <definedName name="DeptFMLH">TableFMLH[FH]</definedName>
    <definedName name="DeptMCW">#REF!</definedName>
    <definedName name="DeptMequon">#REF!</definedName>
    <definedName name="DeptMoorland_Reserve">TableMR[MR_HC]</definedName>
    <definedName name="DeptSJH">TableSJH[FWB]</definedName>
    <definedName name="DeptTown_Hall">#REF!</definedName>
    <definedName name="DeptWest_Bend">TableWB[West_Bend_HC]</definedName>
    <definedName name="DeptWisconsin_Heart_Group">#REF!</definedName>
    <definedName name="Drexel_HC">TableDrexel[Drexel_HC]</definedName>
    <definedName name="Employer">TableEmployer[Employer]</definedName>
    <definedName name="EmploymentType">TableEmploymentType[Employment Type]</definedName>
    <definedName name="EngineerList">Engineer[Engineer]</definedName>
    <definedName name="FH">TableFMLH[FH]</definedName>
    <definedName name="FMF">TableCMH[FMF]</definedName>
    <definedName name="FWB">TableSJH[FWB]</definedName>
    <definedName name="Location">TableLocation[Locations]</definedName>
    <definedName name="MDList">MD[MD]</definedName>
    <definedName name="MR_HC">TableMR[MR_HC]</definedName>
    <definedName name="NurseList">Nurse[Nurse]</definedName>
    <definedName name="PharmacistList">Pharmacist[Pharmacist]</definedName>
    <definedName name="PhysicistList">Physicist[Physicist]</definedName>
    <definedName name="PositionList">Position[Position]</definedName>
    <definedName name="Radiation_SafetyList">Radiation_Safety[Radiation Safety]</definedName>
    <definedName name="ScheduleType">Table25[Schedule Type]</definedName>
    <definedName name="Springdale_HC">Table14[Springdale_HC]</definedName>
    <definedName name="TechList">Tech[Tech]</definedName>
    <definedName name="Tosa_HC">Table17[Tosa_HC]</definedName>
    <definedName name="West_Bend_HC">TableWB[West_Bend_HC]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" i="2" l="1"/>
  <c r="X11" i="2"/>
  <c r="X12" i="2"/>
  <c r="Z3" i="2" l="1"/>
  <c r="AR25" i="1"/>
  <c r="AQ25" i="1"/>
  <c r="AP25" i="1"/>
  <c r="AI3" i="2"/>
  <c r="AJ3" i="2"/>
  <c r="AK3" i="2"/>
  <c r="Q3" i="2" l="1"/>
  <c r="AC3" i="2" l="1"/>
  <c r="S3" i="2" l="1"/>
  <c r="P3" i="2"/>
  <c r="O3" i="2"/>
  <c r="M3" i="2"/>
  <c r="N3" i="2" s="1"/>
  <c r="L3" i="2"/>
  <c r="K3" i="2"/>
  <c r="J3" i="2"/>
  <c r="I3" i="2"/>
  <c r="G3" i="2"/>
  <c r="F3" i="2"/>
  <c r="E3" i="2"/>
  <c r="AE3" i="2" l="1"/>
  <c r="AF3" i="2"/>
  <c r="AO25" i="1"/>
  <c r="AB3" i="2"/>
  <c r="AH3" i="2" s="1"/>
  <c r="AA3" i="2" l="1"/>
</calcChain>
</file>

<file path=xl/sharedStrings.xml><?xml version="1.0" encoding="utf-8"?>
<sst xmlns="http://schemas.openxmlformats.org/spreadsheetml/2006/main" count="353" uniqueCount="273">
  <si>
    <t>E-Mail (work)</t>
  </si>
  <si>
    <t>Phone (work)</t>
  </si>
  <si>
    <t>Employer</t>
  </si>
  <si>
    <t>Specify, if other</t>
  </si>
  <si>
    <t>Employment Type</t>
  </si>
  <si>
    <t>If temporary, how long?</t>
  </si>
  <si>
    <t>Type</t>
  </si>
  <si>
    <t>Position</t>
  </si>
  <si>
    <t>Location</t>
  </si>
  <si>
    <t>Employment</t>
  </si>
  <si>
    <t>Building</t>
  </si>
  <si>
    <t>Department</t>
  </si>
  <si>
    <t>If you are currently assigned a dosimeter (i.e. OSL,TLD, film badge) at another facility or have been in the last caledar year, please provide the information below:</t>
  </si>
  <si>
    <t>Start</t>
  </si>
  <si>
    <t>End</t>
  </si>
  <si>
    <t>Dates Monitored (Month/Year)</t>
  </si>
  <si>
    <t>Facility</t>
  </si>
  <si>
    <t>Address</t>
  </si>
  <si>
    <t>Certification</t>
  </si>
  <si>
    <t>Acct</t>
  </si>
  <si>
    <t>Series</t>
  </si>
  <si>
    <t>Badge No.</t>
  </si>
  <si>
    <t>From</t>
  </si>
  <si>
    <t>Thru</t>
  </si>
  <si>
    <t>Comments</t>
  </si>
  <si>
    <t xml:space="preserve"> </t>
  </si>
  <si>
    <t>Radiation Exposure History</t>
  </si>
  <si>
    <t>Follow-Up</t>
  </si>
  <si>
    <t>Removed</t>
  </si>
  <si>
    <t xml:space="preserve">Temporary Badge </t>
  </si>
  <si>
    <t>Previous Exposure</t>
  </si>
  <si>
    <t>Last</t>
  </si>
  <si>
    <t>First</t>
  </si>
  <si>
    <t>Initial</t>
  </si>
  <si>
    <t>Previous Names</t>
  </si>
  <si>
    <t>Full Name</t>
  </si>
  <si>
    <t>Position Type</t>
  </si>
  <si>
    <t>Student/ Intern?</t>
  </si>
  <si>
    <t>SSN
(First 5 digits)</t>
  </si>
  <si>
    <t>ID</t>
  </si>
  <si>
    <t xml:space="preserve">DOB </t>
  </si>
  <si>
    <t>Female/ Male?</t>
  </si>
  <si>
    <t>Pregnant?</t>
  </si>
  <si>
    <t>Badge #</t>
  </si>
  <si>
    <t>Begin Wear Date</t>
  </si>
  <si>
    <t>Calculation</t>
  </si>
  <si>
    <t>Badge Type</t>
  </si>
  <si>
    <t>Body Region</t>
  </si>
  <si>
    <t>Body Part</t>
  </si>
  <si>
    <t>Holder Type</t>
  </si>
  <si>
    <t>Frequency</t>
  </si>
  <si>
    <t>If badged elsewhere, please include all other locations?</t>
  </si>
  <si>
    <t>Account</t>
  </si>
  <si>
    <t>Sub-Account Name</t>
  </si>
  <si>
    <t>Sub-Account Code</t>
  </si>
  <si>
    <t>Email Address</t>
  </si>
  <si>
    <t>Notes</t>
  </si>
  <si>
    <t>MD</t>
  </si>
  <si>
    <t>Nurse</t>
  </si>
  <si>
    <t>Tech</t>
  </si>
  <si>
    <t>Assistant</t>
  </si>
  <si>
    <t>Engineer</t>
  </si>
  <si>
    <t>Pharmacist</t>
  </si>
  <si>
    <t>Physicist</t>
  </si>
  <si>
    <t>Radiation Safety</t>
  </si>
  <si>
    <t>Surgeon-Orthopedics</t>
  </si>
  <si>
    <t>RN</t>
  </si>
  <si>
    <t>Surgery</t>
  </si>
  <si>
    <t>Biomedical</t>
  </si>
  <si>
    <t>Radiopharmacy</t>
  </si>
  <si>
    <t>Medical</t>
  </si>
  <si>
    <t>RSO</t>
  </si>
  <si>
    <t>Surgeon-Pulmonary</t>
  </si>
  <si>
    <t>APRN</t>
  </si>
  <si>
    <t>Radiology</t>
  </si>
  <si>
    <t>Anesthesiology</t>
  </si>
  <si>
    <t>Radiology Equipment</t>
  </si>
  <si>
    <t>Radiation Safety Tech</t>
  </si>
  <si>
    <t>Surgeon-Urology</t>
  </si>
  <si>
    <t>NP</t>
  </si>
  <si>
    <t>Breast Care</t>
  </si>
  <si>
    <t>Physician's-Orthopedic</t>
  </si>
  <si>
    <t>Radiologist-Intervascular</t>
  </si>
  <si>
    <t>LPN</t>
  </si>
  <si>
    <t>Radiologist-Abdomen</t>
  </si>
  <si>
    <t>GI</t>
  </si>
  <si>
    <t>Cath Lab</t>
  </si>
  <si>
    <t>CAA</t>
  </si>
  <si>
    <t>Radiologist-Neurology</t>
  </si>
  <si>
    <t>Breast Care Coordinator</t>
  </si>
  <si>
    <t>Radiation Therapy</t>
  </si>
  <si>
    <t>Radiologist-Breast-WHC</t>
  </si>
  <si>
    <t>CRNA</t>
  </si>
  <si>
    <t>Nuclear Med</t>
  </si>
  <si>
    <t>Radiation_Safety</t>
  </si>
  <si>
    <t>Radiologist-Musculoskeletal</t>
  </si>
  <si>
    <t>Mammo</t>
  </si>
  <si>
    <t>Speech Therapist</t>
  </si>
  <si>
    <t>Cardiologist-Cardiovascular</t>
  </si>
  <si>
    <t>Other</t>
  </si>
  <si>
    <t>Neurologist-Neurology</t>
  </si>
  <si>
    <t>OB/GYN-WHC</t>
  </si>
  <si>
    <t>Anesthesiologist</t>
  </si>
  <si>
    <t>Phone</t>
  </si>
  <si>
    <t>Student</t>
  </si>
  <si>
    <t>Intern</t>
  </si>
  <si>
    <t>Specify, if other or student/intern</t>
  </si>
  <si>
    <t>MCW</t>
  </si>
  <si>
    <t>Locations</t>
  </si>
  <si>
    <t>Breast Imaging</t>
  </si>
  <si>
    <t>Cardiac Cath Lab</t>
  </si>
  <si>
    <t>Cardiac EP Lab</t>
  </si>
  <si>
    <t>CDI</t>
  </si>
  <si>
    <t>CT</t>
  </si>
  <si>
    <t>Ent, Rehab 5NW, Rehab 2W</t>
  </si>
  <si>
    <t xml:space="preserve">ER </t>
  </si>
  <si>
    <t>GI Lab</t>
  </si>
  <si>
    <t>Interventional Nueroradiology</t>
  </si>
  <si>
    <t>Interventional Radiology</t>
  </si>
  <si>
    <t>Medical Physics</t>
  </si>
  <si>
    <t>Neuro Res</t>
  </si>
  <si>
    <t>Nuclear Medicine</t>
  </si>
  <si>
    <t>OR (East and West)</t>
  </si>
  <si>
    <t>Pulmonary Med</t>
  </si>
  <si>
    <t>Rad Tech School</t>
  </si>
  <si>
    <t>Radiology Rad Admin, Neuro</t>
  </si>
  <si>
    <t>Urology</t>
  </si>
  <si>
    <t>Please do not write in this space</t>
  </si>
  <si>
    <t>Ambulatory Surgery Center</t>
  </si>
  <si>
    <t>Cancer Care</t>
  </si>
  <si>
    <t>Cardiology Cath</t>
  </si>
  <si>
    <t>Lake Country Surgery Center</t>
  </si>
  <si>
    <t>Radiologists</t>
  </si>
  <si>
    <t>Speech Therapy</t>
  </si>
  <si>
    <t>Womens Health Center</t>
  </si>
  <si>
    <t>Fetal</t>
  </si>
  <si>
    <t>Hartford Health Center</t>
  </si>
  <si>
    <t>Jackson Health Center</t>
  </si>
  <si>
    <t>West Bend Orthopedics</t>
  </si>
  <si>
    <t>West Bend Surgery Center</t>
  </si>
  <si>
    <t>Do not write in red cells</t>
  </si>
  <si>
    <t>Additional Locations (Additional locations requiring dosimeter):</t>
  </si>
  <si>
    <t>Technologist</t>
  </si>
  <si>
    <t>Podiatrist</t>
  </si>
  <si>
    <t>West_Bend_HC</t>
  </si>
  <si>
    <t xml:space="preserve">If you are pregnant or planning to become pregnant, it is important to speak with your RSO regarding fetal monitoring.  Please </t>
  </si>
  <si>
    <t>check box if you would like to receive more information and/or a declaration of pregnancy form.  All monitoring is done in strict confidentiality.</t>
  </si>
  <si>
    <t xml:space="preserve"> in strict confidentiality.</t>
  </si>
  <si>
    <t>I have read and understand the certification statement</t>
  </si>
  <si>
    <t>Individuals working with radiation have certain rights and responsibilities described I state and federal regulations.  These regulations are available at the Office of Radiation Safety, FMLH Pavilion, Room L760B, MCW MEB 0760, or CMH Room S3016 H&amp;V tower.  You should familiarize yourself with the provisionsthat apply to your involvement with radiation.  If you have questions or concerns, contact the Office of Radiation Safety at 414-805-6540 (FMLH), 414-955-4347 (MCW), or 262-257-3366 (CHD &amp; CP Clinics).</t>
  </si>
  <si>
    <r>
      <rPr>
        <b/>
        <i/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If you do not wish to use a SSN, please contact your Radiation Safety Officer (RSO)</t>
    </r>
  </si>
  <si>
    <t>MCW - Medical College of Wisconsin</t>
  </si>
  <si>
    <t>FMLH - Froedtert Memorial Luthern Hospital</t>
  </si>
  <si>
    <t>CMH - Community Memorial Hospital</t>
  </si>
  <si>
    <t>SJH - St. Joseph's Hospital</t>
  </si>
  <si>
    <t>CP Clinic - Community Physicians</t>
  </si>
  <si>
    <t>Full-Time - Regular</t>
  </si>
  <si>
    <t>Part-Time - Regular</t>
  </si>
  <si>
    <t>Fellow</t>
  </si>
  <si>
    <t>Resident</t>
  </si>
  <si>
    <t>Schedule Type</t>
  </si>
  <si>
    <t>SFT - Full-Time</t>
  </si>
  <si>
    <t>SPT - Scheduled Part-Time</t>
  </si>
  <si>
    <t>OPT - Optional Part-Time</t>
  </si>
  <si>
    <t>7/70 A</t>
  </si>
  <si>
    <t>7/70 B</t>
  </si>
  <si>
    <t>Radiation Therapist</t>
  </si>
  <si>
    <r>
      <t>Location</t>
    </r>
    <r>
      <rPr>
        <b/>
        <sz val="10"/>
        <color theme="1"/>
        <rFont val="Calibri"/>
        <family val="2"/>
        <scheme val="minor"/>
      </rPr>
      <t xml:space="preserve"> (Primary location where exposure is received)</t>
    </r>
  </si>
  <si>
    <t>Gastroenterology</t>
  </si>
  <si>
    <t xml:space="preserve">Lab </t>
  </si>
  <si>
    <t xml:space="preserve">Radiology </t>
  </si>
  <si>
    <t>Calhoun Health Center</t>
  </si>
  <si>
    <t>Germantown Health Center</t>
  </si>
  <si>
    <t>Good Hope Health Center</t>
  </si>
  <si>
    <t>Greendale Health Center</t>
  </si>
  <si>
    <t>Greenfield Highlands Health Center</t>
  </si>
  <si>
    <t>Sargeant Health Center</t>
  </si>
  <si>
    <t>Kewaskum Health Center</t>
  </si>
  <si>
    <t>Lincoln Avenue Health Center</t>
  </si>
  <si>
    <t>McKinley Health Center</t>
  </si>
  <si>
    <t>Mequon Health Center</t>
  </si>
  <si>
    <t>North Hills Health Center</t>
  </si>
  <si>
    <t>Oconomowoc Health Center</t>
  </si>
  <si>
    <t>Springdale Health Center</t>
  </si>
  <si>
    <t>St. Joseph's Health Center</t>
  </si>
  <si>
    <t>Sunnyslope Health Center</t>
  </si>
  <si>
    <t>Sussex Health Center</t>
  </si>
  <si>
    <t>Tosa Health Center</t>
  </si>
  <si>
    <t>MCW -Medical College of Wisconsin</t>
  </si>
  <si>
    <t>Westbrook Health Center</t>
  </si>
  <si>
    <t>Spine Care Clinic</t>
  </si>
  <si>
    <t>Hand Clinic</t>
  </si>
  <si>
    <t>Vlookup Location</t>
  </si>
  <si>
    <t>FH-Froedtert Hospital</t>
  </si>
  <si>
    <t>FH</t>
  </si>
  <si>
    <t>FMF-Froedtert Menomonee Falls</t>
  </si>
  <si>
    <t>FWB-Froedtert West Bend</t>
  </si>
  <si>
    <t>FMF</t>
  </si>
  <si>
    <t>FWB</t>
  </si>
  <si>
    <t>Brookfield_H&amp;V</t>
  </si>
  <si>
    <t>Calhoun_HC</t>
  </si>
  <si>
    <t>Brookfield Heart and Vascular Clinic</t>
  </si>
  <si>
    <t>CDI_Mequon</t>
  </si>
  <si>
    <t>CDI_Oak_Creek</t>
  </si>
  <si>
    <t>Center for Diagnostic Imaging - Oak Creek</t>
  </si>
  <si>
    <t>Center for Diagnostic Imaging - Mequon</t>
  </si>
  <si>
    <t>CDI_Wauwatosa</t>
  </si>
  <si>
    <t>Center for Diagnostic Imaging - Wauwatosa</t>
  </si>
  <si>
    <t>Drexel Town Square Health Center</t>
  </si>
  <si>
    <t>Drexel_HC</t>
  </si>
  <si>
    <t>Germantown_HC</t>
  </si>
  <si>
    <t>Good_Hope_HC</t>
  </si>
  <si>
    <t>Greendale_HC</t>
  </si>
  <si>
    <t>Greenfield_Highlands_HC</t>
  </si>
  <si>
    <t>Hartford_HC</t>
  </si>
  <si>
    <t>Jackson_HC</t>
  </si>
  <si>
    <t>Kewaskum_HC</t>
  </si>
  <si>
    <t>Lincoln_Avenue_HC</t>
  </si>
  <si>
    <t>Lisbon_Avenue_HC</t>
  </si>
  <si>
    <t>McKinley_HC</t>
  </si>
  <si>
    <t>Mequon_HC</t>
  </si>
  <si>
    <t>Lisbon Avenue Health Center (Progressive)</t>
  </si>
  <si>
    <t>Moorland Reserve Health Center</t>
  </si>
  <si>
    <t>North_Hills_HC</t>
  </si>
  <si>
    <t>Oconomowoc_HC</t>
  </si>
  <si>
    <t>Sargeant_HC</t>
  </si>
  <si>
    <t>Springdale_HC</t>
  </si>
  <si>
    <t>St. Josephs_HC</t>
  </si>
  <si>
    <t>Sunnyslope_HC</t>
  </si>
  <si>
    <t>Sussex_HC</t>
  </si>
  <si>
    <t>Tosa_HC</t>
  </si>
  <si>
    <t>Town Hall Health Center</t>
  </si>
  <si>
    <t>Town_Hall_HC</t>
  </si>
  <si>
    <t>West Bend Health Center</t>
  </si>
  <si>
    <t>Westbrook_HC</t>
  </si>
  <si>
    <t>Location Code</t>
  </si>
  <si>
    <t>Lookup Name</t>
  </si>
  <si>
    <t>Vlookup Loc2</t>
  </si>
  <si>
    <t>Vlookup Loc3</t>
  </si>
  <si>
    <t>Vlookup Loc4</t>
  </si>
  <si>
    <t>Fac1</t>
  </si>
  <si>
    <t>Fac2</t>
  </si>
  <si>
    <t>Fac3</t>
  </si>
  <si>
    <t>Fac4</t>
  </si>
  <si>
    <t>MR_HC</t>
  </si>
  <si>
    <t xml:space="preserve"> Middle Initial</t>
  </si>
  <si>
    <t>_RadSafe-Dosimetry@mcw.edu</t>
  </si>
  <si>
    <t>Please fill out the form that is attached by:</t>
  </si>
  <si>
    <t>(Don't miss the beginning underscore if typing it out)</t>
  </si>
  <si>
    <r>
      <t>1.</t>
    </r>
    <r>
      <rPr>
        <i/>
        <sz val="24"/>
        <color rgb="FF1F497D"/>
        <rFont val="Times New Roman"/>
        <family val="1"/>
      </rPr>
      <t xml:space="preserve">     </t>
    </r>
    <r>
      <rPr>
        <i/>
        <sz val="24"/>
        <color rgb="FF1F497D"/>
        <rFont val="Calibri"/>
        <family val="2"/>
        <scheme val="minor"/>
      </rPr>
      <t xml:space="preserve">Save this form (excel file) to your desktop with your Name </t>
    </r>
  </si>
  <si>
    <t>2.       Go to the Application tab at the bottom of this page and click on it</t>
  </si>
  <si>
    <r>
      <t>3.</t>
    </r>
    <r>
      <rPr>
        <i/>
        <sz val="24"/>
        <color rgb="FF1F497D"/>
        <rFont val="Times New Roman"/>
        <family val="1"/>
      </rPr>
      <t xml:space="preserve">     </t>
    </r>
    <r>
      <rPr>
        <i/>
        <sz val="24"/>
        <color rgb="FF1F497D"/>
        <rFont val="Calibri"/>
        <family val="2"/>
        <scheme val="minor"/>
      </rPr>
      <t>Fill it out in excel by using the drop downs where they are present or typing in the open boxes</t>
    </r>
  </si>
  <si>
    <r>
      <t>4.</t>
    </r>
    <r>
      <rPr>
        <i/>
        <sz val="24"/>
        <color rgb="FF1F497D"/>
        <rFont val="Times New Roman"/>
        <family val="1"/>
      </rPr>
      <t xml:space="preserve">     </t>
    </r>
    <r>
      <rPr>
        <i/>
        <sz val="24"/>
        <color rgb="FF1F497D"/>
        <rFont val="Calibri"/>
        <family val="2"/>
        <scheme val="minor"/>
      </rPr>
      <t xml:space="preserve">Save it again to your desktop </t>
    </r>
  </si>
  <si>
    <r>
      <t>6.</t>
    </r>
    <r>
      <rPr>
        <sz val="24"/>
        <color rgb="FF1F497D"/>
        <rFont val="Times New Roman"/>
        <family val="1"/>
      </rPr>
      <t xml:space="preserve">      </t>
    </r>
    <r>
      <rPr>
        <sz val="24"/>
        <color rgb="FF1F497D"/>
        <rFont val="Calibri"/>
        <family val="2"/>
        <scheme val="minor"/>
      </rPr>
      <t>In the Subject line put the word SECURE</t>
    </r>
  </si>
  <si>
    <t>7.       Email to</t>
  </si>
  <si>
    <r>
      <t>5.</t>
    </r>
    <r>
      <rPr>
        <sz val="24"/>
        <color rgb="FF1F497D"/>
        <rFont val="Times New Roman"/>
        <family val="1"/>
      </rPr>
      <t xml:space="preserve">      Next- at the top of this form--&gt; </t>
    </r>
    <r>
      <rPr>
        <sz val="24"/>
        <color rgb="FF1F497D"/>
        <rFont val="Calibri"/>
        <family val="2"/>
        <scheme val="minor"/>
      </rPr>
      <t>Go under “File”, then “Share”,then “Email”, then  “Send as an attachment”</t>
    </r>
  </si>
  <si>
    <r>
      <t xml:space="preserve">Last Name </t>
    </r>
    <r>
      <rPr>
        <sz val="8.5"/>
        <color rgb="FFFF0000"/>
        <rFont val="Calibri"/>
        <family val="2"/>
        <scheme val="minor"/>
      </rPr>
      <t>**</t>
    </r>
  </si>
  <si>
    <r>
      <t xml:space="preserve">First Name </t>
    </r>
    <r>
      <rPr>
        <sz val="8.5"/>
        <color rgb="FFFF0000"/>
        <rFont val="Calibri"/>
        <family val="2"/>
        <scheme val="minor"/>
      </rPr>
      <t>**</t>
    </r>
  </si>
  <si>
    <r>
      <t xml:space="preserve">Date </t>
    </r>
    <r>
      <rPr>
        <sz val="8.5"/>
        <color rgb="FFFF0000"/>
        <rFont val="Calibri"/>
        <family val="2"/>
        <scheme val="minor"/>
      </rPr>
      <t>**</t>
    </r>
  </si>
  <si>
    <r>
      <t xml:space="preserve">SSN (1st 5 digits only) </t>
    </r>
    <r>
      <rPr>
        <sz val="8.5"/>
        <color rgb="FFFF0000"/>
        <rFont val="Calibri"/>
        <family val="2"/>
        <scheme val="minor"/>
      </rPr>
      <t>**</t>
    </r>
  </si>
  <si>
    <r>
      <t>Date of Birth</t>
    </r>
    <r>
      <rPr>
        <sz val="8.5"/>
        <color rgb="FFFF0000"/>
        <rFont val="Calibri"/>
        <family val="2"/>
        <scheme val="minor"/>
      </rPr>
      <t xml:space="preserve">  **</t>
    </r>
  </si>
  <si>
    <r>
      <t>Sex</t>
    </r>
    <r>
      <rPr>
        <sz val="8.5"/>
        <color rgb="FFFF0000"/>
        <rFont val="Calibri"/>
        <family val="2"/>
        <scheme val="minor"/>
      </rPr>
      <t xml:space="preserve">  **</t>
    </r>
  </si>
  <si>
    <r>
      <t xml:space="preserve">Employer  </t>
    </r>
    <r>
      <rPr>
        <sz val="8.5"/>
        <color rgb="FFFF0000"/>
        <rFont val="Calibri"/>
        <family val="2"/>
        <scheme val="minor"/>
      </rPr>
      <t>**</t>
    </r>
  </si>
  <si>
    <r>
      <t xml:space="preserve">Employment Type </t>
    </r>
    <r>
      <rPr>
        <sz val="8.5"/>
        <color rgb="FFFF0000"/>
        <rFont val="Calibri"/>
        <family val="2"/>
        <scheme val="minor"/>
      </rPr>
      <t>**</t>
    </r>
  </si>
  <si>
    <r>
      <t xml:space="preserve">Position  </t>
    </r>
    <r>
      <rPr>
        <sz val="8.5"/>
        <color rgb="FFFF0000"/>
        <rFont val="Calibri"/>
        <family val="2"/>
        <scheme val="minor"/>
      </rPr>
      <t>**</t>
    </r>
  </si>
  <si>
    <r>
      <t xml:space="preserve">Position Type  </t>
    </r>
    <r>
      <rPr>
        <sz val="8.5"/>
        <color rgb="FFFF0000"/>
        <rFont val="Calibri"/>
        <family val="2"/>
        <scheme val="minor"/>
      </rPr>
      <t>**</t>
    </r>
  </si>
  <si>
    <r>
      <t>Schedule Type</t>
    </r>
    <r>
      <rPr>
        <sz val="8.5"/>
        <color rgb="FFFF0000"/>
        <rFont val="Calibri"/>
        <family val="2"/>
        <scheme val="minor"/>
      </rPr>
      <t xml:space="preserve">  **</t>
    </r>
  </si>
  <si>
    <r>
      <t xml:space="preserve">Facility  </t>
    </r>
    <r>
      <rPr>
        <sz val="8.5"/>
        <color rgb="FFFF0000"/>
        <rFont val="Calibri"/>
        <family val="2"/>
        <scheme val="minor"/>
      </rPr>
      <t>**</t>
    </r>
  </si>
  <si>
    <r>
      <t>Department</t>
    </r>
    <r>
      <rPr>
        <sz val="8.5"/>
        <color rgb="FFFF0000"/>
        <rFont val="Calibri"/>
        <family val="2"/>
        <scheme val="minor"/>
      </rPr>
      <t xml:space="preserve">  **</t>
    </r>
  </si>
  <si>
    <t>**</t>
  </si>
  <si>
    <r>
      <t xml:space="preserve">Applicant Information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 xml:space="preserve"> (** REQUIRED)</t>
    </r>
  </si>
  <si>
    <r>
      <t xml:space="preserve">8.      REMEMBER ALL ITEMS MARKED WITH </t>
    </r>
    <r>
      <rPr>
        <sz val="24"/>
        <color rgb="FFFF0000"/>
        <rFont val="Calibri"/>
        <family val="2"/>
        <scheme val="minor"/>
      </rPr>
      <t>**</t>
    </r>
    <r>
      <rPr>
        <sz val="24"/>
        <color rgb="FF1F497D"/>
        <rFont val="Calibri"/>
        <family val="2"/>
        <scheme val="minor"/>
      </rPr>
      <t xml:space="preserve"> MUST BE COMPLETED IN ORDER TO OBTAIN A DOSIMETER</t>
    </r>
  </si>
  <si>
    <t>Steps to fill out badge application: - PLEASE FILL OUT AND SUBMIT ELECTRONICALLY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</si>
</sst>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###\-##"/>
    <numFmt numFmtId="166" formatCode="\(###\)###\-####"/>
    <numFmt numFmtId="167" formatCode="mm/dd/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i/>
      <u/>
      <sz val="24"/>
      <color rgb="FF1F497D"/>
      <name val="Calibri"/>
      <family val="2"/>
      <scheme val="minor"/>
    </font>
    <font>
      <i/>
      <sz val="24"/>
      <color rgb="FF1F497D"/>
      <name val="Calibri"/>
      <family val="2"/>
      <scheme val="minor"/>
    </font>
    <font>
      <i/>
      <sz val="24"/>
      <color rgb="FF1F497D"/>
      <name val="Times New Roman"/>
      <family val="1"/>
    </font>
    <font>
      <sz val="24"/>
      <color rgb="FF1F497D"/>
      <name val="Calibri"/>
      <family val="2"/>
      <scheme val="minor"/>
    </font>
    <font>
      <sz val="24"/>
      <color rgb="FF1F497D"/>
      <name val="Times New Roman"/>
      <family val="1"/>
    </font>
    <font>
      <sz val="8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5" borderId="0" xfId="0" quotePrefix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167" fontId="0" fillId="5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5" borderId="0" xfId="0" applyFill="1" applyAlignment="1">
      <alignment vertical="center" wrapText="1"/>
    </xf>
    <xf numFmtId="0" fontId="16" fillId="5" borderId="0" xfId="0" applyFont="1" applyFill="1" applyAlignment="1">
      <alignment horizontal="center" vertical="center"/>
    </xf>
    <xf numFmtId="0" fontId="0" fillId="0" borderId="0" xfId="0" applyProtection="1"/>
    <xf numFmtId="0" fontId="0" fillId="0" borderId="25" xfId="0" applyBorder="1" applyAlignment="1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18" xfId="0" applyBorder="1" applyAlignment="1" applyProtection="1"/>
    <xf numFmtId="0" fontId="0" fillId="0" borderId="0" xfId="0" applyAlignment="1" applyProtection="1">
      <alignment wrapText="1"/>
    </xf>
    <xf numFmtId="0" fontId="9" fillId="0" borderId="0" xfId="0" applyFont="1" applyProtection="1"/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 applyProtection="1">
      <alignment horizontal="left" vertical="center" wrapText="1"/>
    </xf>
    <xf numFmtId="0" fontId="17" fillId="0" borderId="0" xfId="0" applyFont="1" applyProtection="1"/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 indent="5"/>
    </xf>
    <xf numFmtId="0" fontId="22" fillId="0" borderId="0" xfId="0" applyFont="1" applyAlignment="1" applyProtection="1">
      <alignment horizontal="left" vertical="center" indent="5"/>
    </xf>
    <xf numFmtId="0" fontId="18" fillId="0" borderId="0" xfId="1" applyFont="1" applyProtection="1"/>
    <xf numFmtId="0" fontId="2" fillId="3" borderId="0" xfId="0" applyFont="1" applyFill="1" applyBorder="1" applyAlignment="1" applyProtection="1">
      <alignment horizontal="left" vertical="center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49" fontId="0" fillId="6" borderId="5" xfId="0" applyNumberFormat="1" applyFill="1" applyBorder="1" applyAlignment="1" applyProtection="1">
      <alignment horizontal="center"/>
      <protection locked="0"/>
    </xf>
    <xf numFmtId="49" fontId="0" fillId="6" borderId="18" xfId="0" applyNumberFormat="1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166" fontId="0" fillId="6" borderId="24" xfId="0" applyNumberFormat="1" applyFill="1" applyBorder="1" applyAlignment="1" applyProtection="1">
      <alignment horizontal="center"/>
      <protection locked="0"/>
    </xf>
    <xf numFmtId="166" fontId="0" fillId="6" borderId="22" xfId="0" applyNumberFormat="1" applyFill="1" applyBorder="1" applyAlignment="1" applyProtection="1">
      <alignment horizontal="center"/>
      <protection locked="0"/>
    </xf>
    <xf numFmtId="166" fontId="0" fillId="6" borderId="23" xfId="0" applyNumberFormat="1" applyFill="1" applyBorder="1" applyAlignment="1" applyProtection="1">
      <alignment horizontal="center"/>
      <protection locked="0"/>
    </xf>
    <xf numFmtId="165" fontId="0" fillId="6" borderId="21" xfId="0" applyNumberFormat="1" applyFill="1" applyBorder="1" applyAlignment="1" applyProtection="1">
      <alignment horizontal="center"/>
      <protection locked="0"/>
    </xf>
    <xf numFmtId="165" fontId="0" fillId="6" borderId="22" xfId="0" applyNumberFormat="1" applyFill="1" applyBorder="1" applyAlignment="1" applyProtection="1">
      <alignment horizontal="center"/>
      <protection locked="0"/>
    </xf>
    <xf numFmtId="165" fontId="0" fillId="6" borderId="23" xfId="0" applyNumberFormat="1" applyFill="1" applyBorder="1" applyAlignment="1" applyProtection="1">
      <alignment horizontal="center"/>
      <protection locked="0"/>
    </xf>
    <xf numFmtId="164" fontId="0" fillId="6" borderId="24" xfId="0" applyNumberFormat="1" applyFill="1" applyBorder="1" applyAlignment="1" applyProtection="1">
      <alignment horizontal="center"/>
      <protection locked="0"/>
    </xf>
    <xf numFmtId="164" fontId="0" fillId="6" borderId="22" xfId="0" applyNumberFormat="1" applyFill="1" applyBorder="1" applyAlignment="1" applyProtection="1">
      <alignment horizontal="center"/>
      <protection locked="0"/>
    </xf>
    <xf numFmtId="164" fontId="0" fillId="6" borderId="23" xfId="0" applyNumberForma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164" fontId="0" fillId="6" borderId="17" xfId="0" applyNumberFormat="1" applyFill="1" applyBorder="1" applyAlignment="1" applyProtection="1">
      <alignment horizontal="center"/>
      <protection locked="0"/>
    </xf>
    <xf numFmtId="164" fontId="0" fillId="6" borderId="5" xfId="0" applyNumberFormat="1" applyFill="1" applyBorder="1" applyAlignment="1" applyProtection="1">
      <alignment horizontal="center"/>
      <protection locked="0"/>
    </xf>
    <xf numFmtId="164" fontId="0" fillId="6" borderId="6" xfId="0" applyNumberFormat="1" applyFill="1" applyBorder="1" applyAlignment="1" applyProtection="1">
      <alignment horizontal="center"/>
      <protection locked="0"/>
    </xf>
    <xf numFmtId="0" fontId="11" fillId="6" borderId="4" xfId="1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left" vertical="center"/>
    </xf>
    <xf numFmtId="0" fontId="2" fillId="4" borderId="30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27" xfId="0" applyFont="1" applyFill="1" applyBorder="1" applyAlignment="1" applyProtection="1">
      <alignment horizontal="left" vertical="center" wrapTex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7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m/d/yyyy;@"/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numFmt numFmtId="166" formatCode="\(###\)###\-####"/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numFmt numFmtId="164" formatCode="m/d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67" formatCode="mm/dd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numFmt numFmtId="164" formatCode="m/d/yyyy;@"/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numFmt numFmtId="167" formatCode="mm/dd/yyyy"/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FF9F9F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9F9F"/>
      <color rgb="FFFFFFCC"/>
      <color rgb="FFFFCC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48</xdr:row>
          <xdr:rowOff>733425</xdr:rowOff>
        </xdr:from>
        <xdr:to>
          <xdr:col>18</xdr:col>
          <xdr:colOff>104775</xdr:colOff>
          <xdr:row>49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88446</xdr:colOff>
      <xdr:row>0</xdr:row>
      <xdr:rowOff>81643</xdr:rowOff>
    </xdr:from>
    <xdr:to>
      <xdr:col>4</xdr:col>
      <xdr:colOff>129268</xdr:colOff>
      <xdr:row>0</xdr:row>
      <xdr:rowOff>449036</xdr:rowOff>
    </xdr:to>
    <xdr:sp macro="[0]!CopyForExport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714625" y="81643"/>
          <a:ext cx="1238250" cy="367393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Copy for Export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ition" displayName="Position" ref="A1:A12" totalsRowShown="0" headerRowDxfId="78">
  <autoFilter ref="A1:A12" xr:uid="{00000000-0009-0000-0100-000001000000}"/>
  <sortState xmlns:xlrd2="http://schemas.microsoft.com/office/spreadsheetml/2017/richdata2" ref="A2:A11">
    <sortCondition ref="A2"/>
  </sortState>
  <tableColumns count="1">
    <tableColumn id="1" xr3:uid="{00000000-0010-0000-0000-000001000000}" name="Position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Location" displayName="TableLocation" ref="Y1:AA34" totalsRowShown="0" headerRowDxfId="69" dataDxfId="68">
  <autoFilter ref="Y1:AA34" xr:uid="{00000000-0009-0000-0100-00000A000000}"/>
  <sortState xmlns:xlrd2="http://schemas.microsoft.com/office/spreadsheetml/2017/richdata2" ref="Y2:Y34">
    <sortCondition ref="Y2"/>
  </sortState>
  <tableColumns count="3">
    <tableColumn id="1" xr3:uid="{00000000-0010-0000-0900-000001000000}" name="Locations" dataDxfId="67"/>
    <tableColumn id="2" xr3:uid="{00000000-0010-0000-0900-000002000000}" name="Lookup Name" dataDxfId="66"/>
    <tableColumn id="3" xr3:uid="{00000000-0010-0000-0900-000003000000}" name="Location Code" dataDxfId="65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CMH" displayName="TableCMH" ref="AC1:AC11" totalsRowShown="0" headerRowDxfId="64" dataDxfId="63">
  <autoFilter ref="AC1:AC11" xr:uid="{00000000-0009-0000-0100-00000B000000}"/>
  <tableColumns count="1">
    <tableColumn id="1" xr3:uid="{00000000-0010-0000-0A00-000001000000}" name="FMF" dataDxfId="62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SJH" displayName="TableSJH" ref="AE1:AE11" totalsRowShown="0" headerRowDxfId="61" dataDxfId="60">
  <autoFilter ref="AE1:AE11" xr:uid="{00000000-0009-0000-0100-00000C000000}"/>
  <tableColumns count="1">
    <tableColumn id="1" xr3:uid="{00000000-0010-0000-0B00-000001000000}" name="FWB" dataDxfId="59"/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FMLH" displayName="TableFMLH" ref="AG1:AG19" totalsRowShown="0" headerRowDxfId="58" dataDxfId="57">
  <autoFilter ref="AG1:AG19" xr:uid="{00000000-0009-0000-0100-00000D000000}"/>
  <tableColumns count="1">
    <tableColumn id="1" xr3:uid="{00000000-0010-0000-0C00-000001000000}" name="FH" dataDxfId="56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MR" displayName="TableMR" ref="AK1:AK5" totalsRowShown="0" headerRowDxfId="55" dataDxfId="54">
  <autoFilter ref="AK1:AK5" xr:uid="{00000000-0009-0000-0100-00000F000000}"/>
  <tableColumns count="1">
    <tableColumn id="1" xr3:uid="{00000000-0010-0000-0D00-000001000000}" name="MR_HC" dataDxfId="53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Drexel" displayName="TableDrexel" ref="AM1:AM4" totalsRowShown="0" headerRowDxfId="52" dataDxfId="51">
  <autoFilter ref="AM1:AM4" xr:uid="{00000000-0009-0000-0100-000010000000}"/>
  <tableColumns count="1">
    <tableColumn id="1" xr3:uid="{00000000-0010-0000-0E00-000001000000}" name="Drexel_HC" dataDxfId="50"/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eWB" displayName="TableWB" ref="AQ1:AQ4" totalsRowShown="0" headerRowDxfId="49" dataDxfId="48">
  <autoFilter ref="AQ1:AQ4" xr:uid="{00000000-0009-0000-0100-000012000000}"/>
  <tableColumns count="1">
    <tableColumn id="1" xr3:uid="{00000000-0010-0000-0F00-000001000000}" name="West_Bend_HC" dataDxfId="47"/>
  </tableColumns>
  <tableStyleInfo name="TableStyleMedium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0000000}" name="TableEmployer" displayName="TableEmployer" ref="S1:S7" totalsRowShown="0" headerRowDxfId="46">
  <autoFilter ref="S1:S7" xr:uid="{00000000-0009-0000-0100-000017000000}"/>
  <tableColumns count="1">
    <tableColumn id="1" xr3:uid="{00000000-0010-0000-1000-000001000000}" name="Employer"/>
  </tableColumns>
  <tableStyleInfo name="TableStyleMedium1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1000000}" name="TableEmploymentType" displayName="TableEmploymentType" ref="U1:U7" totalsRowShown="0" headerRowDxfId="45">
  <autoFilter ref="U1:U7" xr:uid="{00000000-0009-0000-0100-000018000000}"/>
  <tableColumns count="1">
    <tableColumn id="1" xr3:uid="{00000000-0010-0000-1100-000001000000}" name="Employment Type"/>
  </tableColumns>
  <tableStyleInfo name="TableStyleMedium1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2000000}" name="Table25" displayName="Table25" ref="W1:W7" totalsRowShown="0" headerRowDxfId="44">
  <autoFilter ref="W1:W7" xr:uid="{00000000-0009-0000-0100-000019000000}"/>
  <tableColumns count="1">
    <tableColumn id="1" xr3:uid="{00000000-0010-0000-1200-000001000000}" name="Schedule Type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D" displayName="MD" ref="C1:C15" totalsRowShown="0" headerRowDxfId="77">
  <autoFilter ref="C1:C15" xr:uid="{00000000-0009-0000-0100-000002000000}"/>
  <tableColumns count="1">
    <tableColumn id="1" xr3:uid="{00000000-0010-0000-0100-000001000000}" name="MD"/>
  </tableColumns>
  <tableStyleInfo name="TableStyleMedium1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3000000}" name="Table14" displayName="Table14" ref="AI1:AI2" totalsRowShown="0" headerRowDxfId="43">
  <autoFilter ref="AI1:AI2" xr:uid="{00000000-0009-0000-0100-00000E000000}"/>
  <tableColumns count="1">
    <tableColumn id="1" xr3:uid="{00000000-0010-0000-1300-000001000000}" name="Springdale_HC"/>
  </tableColumns>
  <tableStyleInfo name="TableStyleMedium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4000000}" name="Table17" displayName="Table17" ref="AO1:AO4" totalsRowShown="0" headerRowDxfId="42">
  <autoFilter ref="AO1:AO4" xr:uid="{00000000-0009-0000-0100-000011000000}"/>
  <tableColumns count="1">
    <tableColumn id="1" xr3:uid="{00000000-0010-0000-1400-000001000000}" name="Tosa_HC"/>
  </tableColumns>
  <tableStyleInfo name="TableStyleMedium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5000000}" name="Table19" displayName="Table19" ref="AS1:AS2" totalsRowShown="0" headerRowDxfId="41">
  <autoFilter ref="AS1:AS2" xr:uid="{00000000-0009-0000-0100-000013000000}"/>
  <tableColumns count="1">
    <tableColumn id="1" xr3:uid="{00000000-0010-0000-1500-000001000000}" name="CDI_Mequon"/>
  </tableColumns>
  <tableStyleInfo name="TableStyleMedium3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6000000}" name="Table20" displayName="Table20" ref="AS9:AS10" totalsRowShown="0" headerRowDxfId="40">
  <autoFilter ref="AS9:AS10" xr:uid="{00000000-0009-0000-0100-000014000000}"/>
  <tableColumns count="1">
    <tableColumn id="1" xr3:uid="{00000000-0010-0000-1600-000001000000}" name="CDI_Oak_Creek"/>
  </tableColumns>
  <tableStyleInfo name="TableStyleMedium3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7000000}" name="Table26" displayName="Table26" ref="AS16:AS17" totalsRowShown="0" headerRowDxfId="39">
  <autoFilter ref="AS16:AS17" xr:uid="{00000000-0009-0000-0100-00001A000000}"/>
  <tableColumns count="1">
    <tableColumn id="1" xr3:uid="{00000000-0010-0000-1700-000001000000}" name="CDI_Wauwatosa"/>
  </tableColumns>
  <tableStyleInfo name="TableStyleMedium3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8000000}" name="Table22" displayName="Table22" ref="A2:AK3" totalsRowShown="0" headerRowDxfId="38" dataDxfId="37">
  <autoFilter ref="A2:AK3" xr:uid="{00000000-0009-0000-0100-000016000000}"/>
  <tableColumns count="37">
    <tableColumn id="1" xr3:uid="{00000000-0010-0000-1800-000001000000}" name="Follow-Up" dataDxfId="36"/>
    <tableColumn id="2" xr3:uid="{00000000-0010-0000-1800-000002000000}" name="Removed" dataDxfId="35"/>
    <tableColumn id="3" xr3:uid="{00000000-0010-0000-1800-000003000000}" name="Temporary Badge " dataDxfId="34"/>
    <tableColumn id="4" xr3:uid="{00000000-0010-0000-1800-000004000000}" name="Previous Exposure" dataDxfId="33"/>
    <tableColumn id="5" xr3:uid="{00000000-0010-0000-1800-000005000000}" name="Last" dataDxfId="32">
      <calculatedColumnFormula>IF(AppLastName="","",UPPER(AppLastName))</calculatedColumnFormula>
    </tableColumn>
    <tableColumn id="6" xr3:uid="{00000000-0010-0000-1800-000006000000}" name="First" dataDxfId="31">
      <calculatedColumnFormula>IF(AppFirstName="","",UPPER(AppFirstName))</calculatedColumnFormula>
    </tableColumn>
    <tableColumn id="7" xr3:uid="{00000000-0010-0000-1800-000007000000}" name="Initial" dataDxfId="30">
      <calculatedColumnFormula>IF(AppMiddInit="","",UPPER(AppMiddInit))</calculatedColumnFormula>
    </tableColumn>
    <tableColumn id="8" xr3:uid="{00000000-0010-0000-1800-000008000000}" name="Previous Names" dataDxfId="29"/>
    <tableColumn id="9" xr3:uid="{00000000-0010-0000-1800-000009000000}" name="Full Name" dataDxfId="28">
      <calculatedColumnFormula>UPPER(AppLastName&amp;", "&amp;AppFirstName&amp;" "&amp;AppMiddInit)</calculatedColumnFormula>
    </tableColumn>
    <tableColumn id="10" xr3:uid="{00000000-0010-0000-1800-00000A000000}" name="Position" dataDxfId="27">
      <calculatedColumnFormula>IF(AppPosition="","",AppPosition)</calculatedColumnFormula>
    </tableColumn>
    <tableColumn id="11" xr3:uid="{00000000-0010-0000-1800-00000B000000}" name="Position Type" dataDxfId="26">
      <calculatedColumnFormula>IF(AppPositionType="","",AppPositionType)</calculatedColumnFormula>
    </tableColumn>
    <tableColumn id="12" xr3:uid="{00000000-0010-0000-1800-00000C000000}" name="Student/ Intern?" dataDxfId="25">
      <calculatedColumnFormula>IF(AppPosition="Student","Student",IF(AppPosition="Intern","Intern",""))</calculatedColumnFormula>
    </tableColumn>
    <tableColumn id="13" xr3:uid="{00000000-0010-0000-1800-00000D000000}" name="SSN_x000a_(First 5 digits)" dataDxfId="24">
      <calculatedColumnFormula>IF(AppSocial="","",AppSocial)</calculatedColumnFormula>
    </tableColumn>
    <tableColumn id="14" xr3:uid="{00000000-0010-0000-1800-00000E000000}" name="ID" dataDxfId="23">
      <calculatedColumnFormula>M3&amp;LEFT(AppFirstName,1)&amp;LEFT(AppLastName,1)</calculatedColumnFormula>
    </tableColumn>
    <tableColumn id="15" xr3:uid="{00000000-0010-0000-1800-00000F000000}" name="DOB " dataDxfId="22">
      <calculatedColumnFormula>IF(AppDOB="","",AppDOB)</calculatedColumnFormula>
    </tableColumn>
    <tableColumn id="16" xr3:uid="{00000000-0010-0000-1800-000010000000}" name="Female/ Male?" dataDxfId="21">
      <calculatedColumnFormula>IF(AppSex="","",AppSex)</calculatedColumnFormula>
    </tableColumn>
    <tableColumn id="17" xr3:uid="{00000000-0010-0000-1800-000011000000}" name="Pregnant?" dataDxfId="20">
      <calculatedColumnFormula>IF( Application!H54="x","Yes","")</calculatedColumnFormula>
    </tableColumn>
    <tableColumn id="18" xr3:uid="{00000000-0010-0000-1800-000012000000}" name="Badge #" dataDxfId="19"/>
    <tableColumn id="19" xr3:uid="{00000000-0010-0000-1800-000013000000}" name="Begin Wear Date" dataDxfId="18">
      <calculatedColumnFormula>IF(AppBeginWearDate="","",AppBeginWearDate)</calculatedColumnFormula>
    </tableColumn>
    <tableColumn id="20" xr3:uid="{00000000-0010-0000-1800-000014000000}" name="Calculation" dataDxfId="17"/>
    <tableColumn id="21" xr3:uid="{00000000-0010-0000-1800-000015000000}" name="Badge Type" dataDxfId="16"/>
    <tableColumn id="22" xr3:uid="{00000000-0010-0000-1800-000016000000}" name="Body Region" dataDxfId="15"/>
    <tableColumn id="23" xr3:uid="{00000000-0010-0000-1800-000017000000}" name="Body Part" dataDxfId="14"/>
    <tableColumn id="24" xr3:uid="{00000000-0010-0000-1800-000018000000}" name="Holder Type" dataDxfId="13"/>
    <tableColumn id="25" xr3:uid="{00000000-0010-0000-1800-000019000000}" name="Frequency" dataDxfId="12"/>
    <tableColumn id="26" xr3:uid="{00000000-0010-0000-1800-00001A000000}" name="If badged elsewhere, please include all other locations?" dataDxfId="11">
      <calculatedColumnFormula>X10&amp;X11&amp;X12</calculatedColumnFormula>
    </tableColumn>
    <tableColumn id="27" xr3:uid="{00000000-0010-0000-1800-00001B000000}" name="Account" dataDxfId="10">
      <calculatedColumnFormula>VLOOKUP(AB3,TableLocation[],3,FALSE)</calculatedColumnFormula>
    </tableColumn>
    <tableColumn id="28" xr3:uid="{00000000-0010-0000-1800-00001C000000}" name="Building" dataDxfId="9">
      <calculatedColumnFormula>AppLocation</calculatedColumnFormula>
    </tableColumn>
    <tableColumn id="29" xr3:uid="{00000000-0010-0000-1800-00001D000000}" name="Sub-Account Name" dataDxfId="8">
      <calculatedColumnFormula>APPSubAccount</calculatedColumnFormula>
    </tableColumn>
    <tableColumn id="30" xr3:uid="{00000000-0010-0000-1800-00001E000000}" name="Sub-Account Code" dataDxfId="7"/>
    <tableColumn id="31" xr3:uid="{00000000-0010-0000-1800-00001F000000}" name="Phone" dataDxfId="6">
      <calculatedColumnFormula>IF(Application!I8="","",Application!I8)</calculatedColumnFormula>
    </tableColumn>
    <tableColumn id="32" xr3:uid="{00000000-0010-0000-1800-000020000000}" name="Email Address" dataDxfId="5">
      <calculatedColumnFormula>IF(Application!P6="","",Application!P6)</calculatedColumnFormula>
    </tableColumn>
    <tableColumn id="33" xr3:uid="{00000000-0010-0000-1800-000021000000}" name="Notes" dataDxfId="4"/>
    <tableColumn id="34" xr3:uid="{00000000-0010-0000-1800-000022000000}" name="Vlookup Location" dataDxfId="3">
      <calculatedColumnFormula>VLOOKUP(AB3,TableLocation[],2,FALSE)</calculatedColumnFormula>
    </tableColumn>
    <tableColumn id="35" xr3:uid="{00000000-0010-0000-1800-000023000000}" name="Vlookup Loc2" dataDxfId="2">
      <calculatedColumnFormula>VLOOKUP(AppLoc2,TableLocation[],2,FALSE)</calculatedColumnFormula>
    </tableColumn>
    <tableColumn id="36" xr3:uid="{00000000-0010-0000-1800-000024000000}" name="Vlookup Loc3" dataDxfId="1">
      <calculatedColumnFormula>VLOOKUP(AppLoc3,TableLocation[],2,FALSE)</calculatedColumnFormula>
    </tableColumn>
    <tableColumn id="38" xr3:uid="{00000000-0010-0000-1800-000026000000}" name="Vlookup Loc4" dataDxfId="0">
      <calculatedColumnFormula>VLOOKUP(AppLoc4,TableLocation[],2,FALSE)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urse" displayName="Nurse" ref="E1:E8" totalsRowShown="0" headerRowDxfId="76">
  <autoFilter ref="E1:E8" xr:uid="{00000000-0009-0000-0100-000003000000}"/>
  <tableColumns count="1">
    <tableColumn id="1" xr3:uid="{00000000-0010-0000-0200-000001000000}" name="Nurse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ech" displayName="Tech" ref="G1:G10" totalsRowShown="0" headerRowDxfId="75">
  <autoFilter ref="G1:G10" xr:uid="{00000000-0009-0000-0100-000004000000}"/>
  <tableColumns count="1">
    <tableColumn id="1" xr3:uid="{00000000-0010-0000-0300-000001000000}" name="Tech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ssistant" displayName="Assistant" ref="I1:I7" totalsRowShown="0" headerRowDxfId="74">
  <autoFilter ref="I1:I7" xr:uid="{00000000-0009-0000-0100-000005000000}"/>
  <tableColumns count="1">
    <tableColumn id="1" xr3:uid="{00000000-0010-0000-0400-000001000000}" name="Assistant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Engineer" displayName="Engineer" ref="K1:K3" totalsRowShown="0" headerRowDxfId="73">
  <autoFilter ref="K1:K3" xr:uid="{00000000-0009-0000-0100-000006000000}"/>
  <tableColumns count="1">
    <tableColumn id="1" xr3:uid="{00000000-0010-0000-0500-000001000000}" name="Engineer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harmacist" displayName="Pharmacist" ref="M1:M2" totalsRowShown="0" headerRowDxfId="72">
  <autoFilter ref="M1:M2" xr:uid="{00000000-0009-0000-0100-000007000000}"/>
  <tableColumns count="1">
    <tableColumn id="1" xr3:uid="{00000000-0010-0000-0600-000001000000}" name="Pharmacist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hysicist" displayName="Physicist" ref="O1:O2" totalsRowShown="0" headerRowDxfId="71">
  <autoFilter ref="O1:O2" xr:uid="{00000000-0009-0000-0100-000008000000}"/>
  <tableColumns count="1">
    <tableColumn id="1" xr3:uid="{00000000-0010-0000-0700-000001000000}" name="Physicist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Radiation_Safety" displayName="Radiation_Safety" ref="Q1:Q3" totalsRowShown="0" headerRowDxfId="70">
  <autoFilter ref="Q1:Q3" xr:uid="{00000000-0009-0000-0100-000009000000}"/>
  <tableColumns count="1">
    <tableColumn id="1" xr3:uid="{00000000-0010-0000-0800-000001000000}" name="Radiation Safety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_RadSafe-Dosimetry@mcw.edu" TargetMode="External"/><Relationship Id="rId1" Type="http://schemas.openxmlformats.org/officeDocument/2006/relationships/hyperlink" Target="mailto:Noelle.Geier@Froedtert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workbookViewId="0">
      <selection activeCell="A3" sqref="A3"/>
    </sheetView>
  </sheetViews>
  <sheetFormatPr defaultRowHeight="15" x14ac:dyDescent="0.25"/>
  <cols>
    <col min="1" max="16384" width="9.140625" style="33"/>
  </cols>
  <sheetData>
    <row r="1" spans="1:22" s="58" customFormat="1" ht="31.5" x14ac:dyDescent="0.5"/>
    <row r="2" spans="1:22" s="58" customFormat="1" ht="31.5" x14ac:dyDescent="0.5">
      <c r="A2" s="59" t="s">
        <v>272</v>
      </c>
    </row>
    <row r="3" spans="1:22" s="58" customFormat="1" ht="31.5" x14ac:dyDescent="0.5">
      <c r="A3" s="60" t="s">
        <v>247</v>
      </c>
    </row>
    <row r="4" spans="1:22" s="58" customFormat="1" ht="31.5" x14ac:dyDescent="0.5">
      <c r="A4" s="61" t="s">
        <v>249</v>
      </c>
    </row>
    <row r="5" spans="1:22" s="58" customFormat="1" ht="31.5" x14ac:dyDescent="0.5">
      <c r="A5" s="61" t="s">
        <v>250</v>
      </c>
    </row>
    <row r="6" spans="1:22" s="58" customFormat="1" ht="31.5" x14ac:dyDescent="0.5">
      <c r="A6" s="61" t="s">
        <v>251</v>
      </c>
    </row>
    <row r="7" spans="1:22" s="58" customFormat="1" ht="31.5" x14ac:dyDescent="0.5">
      <c r="A7" s="61" t="s">
        <v>252</v>
      </c>
    </row>
    <row r="8" spans="1:22" s="58" customFormat="1" ht="31.5" x14ac:dyDescent="0.5">
      <c r="A8" s="62" t="s">
        <v>255</v>
      </c>
    </row>
    <row r="9" spans="1:22" s="58" customFormat="1" ht="31.5" x14ac:dyDescent="0.5">
      <c r="A9" s="62" t="s">
        <v>253</v>
      </c>
    </row>
    <row r="10" spans="1:22" s="58" customFormat="1" ht="31.5" x14ac:dyDescent="0.5">
      <c r="A10" s="61" t="s">
        <v>254</v>
      </c>
      <c r="E10" s="63" t="s">
        <v>246</v>
      </c>
      <c r="L10" s="61" t="s">
        <v>248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s="58" customFormat="1" ht="31.5" x14ac:dyDescent="0.5">
      <c r="A11" s="62" t="s">
        <v>271</v>
      </c>
    </row>
    <row r="12" spans="1:22" s="58" customFormat="1" ht="31.5" x14ac:dyDescent="0.5"/>
  </sheetData>
  <sheetProtection algorithmName="SHA-512" hashValue="CpeHzSpOjSm+e8VEm+bAVgy7+IY30z7dtXjsyK7ckjeWUB9sk9mYRApGaFmpX5Sn9scus1EyPHC494zl1J1+Cw==" saltValue="SxuGElXhRtYsAsPjv5Wo5Q==" spinCount="100000" sheet="1" objects="1" scenarios="1" selectLockedCells="1"/>
  <hyperlinks>
    <hyperlink ref="A10" r:id="rId1" display="mailto:Noelle.Geier@Froedtert.com" xr:uid="{00000000-0004-0000-0000-000000000000}"/>
    <hyperlink ref="E10" r:id="rId2" display="mailto:_RadSafe-Dosimetry@mcw.edu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E60"/>
  <sheetViews>
    <sheetView showGridLines="0" tabSelected="1" topLeftCell="A40" zoomScale="130" zoomScaleNormal="130" zoomScalePageLayoutView="140" workbookViewId="0">
      <selection activeCell="P6" sqref="P6:AG6"/>
    </sheetView>
  </sheetViews>
  <sheetFormatPr defaultColWidth="0" defaultRowHeight="15" zeroHeight="1" x14ac:dyDescent="0.25"/>
  <cols>
    <col min="1" max="34" width="2.7109375" style="33" customWidth="1"/>
    <col min="35" max="35" width="4" style="33" hidden="1" customWidth="1"/>
    <col min="36" max="40" width="2.7109375" style="33" hidden="1" customWidth="1"/>
    <col min="41" max="44" width="21.42578125" style="33" hidden="1" customWidth="1"/>
    <col min="45" max="57" width="2.7109375" style="33" hidden="1" customWidth="1"/>
    <col min="58" max="16384" width="9.140625" style="33" hidden="1"/>
  </cols>
  <sheetData>
    <row r="1" spans="1:33" ht="6.75" customHeight="1" thickBo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13.5" customHeight="1" x14ac:dyDescent="0.25">
      <c r="A2" s="87" t="s">
        <v>270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9"/>
    </row>
    <row r="3" spans="1:33" ht="9" customHeight="1" x14ac:dyDescent="0.25">
      <c r="A3" s="67" t="s">
        <v>256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1" t="s">
        <v>257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72"/>
      <c r="AD3" s="68" t="s">
        <v>245</v>
      </c>
      <c r="AE3" s="68"/>
      <c r="AF3" s="68"/>
      <c r="AG3" s="73"/>
    </row>
    <row r="4" spans="1:33" ht="12.75" customHeigh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9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70"/>
      <c r="AD4" s="74"/>
      <c r="AE4" s="74"/>
      <c r="AF4" s="74"/>
      <c r="AG4" s="75"/>
    </row>
    <row r="5" spans="1:33" ht="9" customHeight="1" x14ac:dyDescent="0.25">
      <c r="A5" s="67" t="s">
        <v>258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72"/>
      <c r="P5" s="71" t="s">
        <v>0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73"/>
    </row>
    <row r="6" spans="1:33" ht="12.75" customHeight="1" x14ac:dyDescent="0.25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93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94"/>
    </row>
    <row r="7" spans="1:33" ht="9" customHeight="1" x14ac:dyDescent="0.25">
      <c r="A7" s="67" t="s">
        <v>259</v>
      </c>
      <c r="B7" s="68"/>
      <c r="C7" s="68"/>
      <c r="D7" s="68"/>
      <c r="E7" s="68"/>
      <c r="F7" s="68"/>
      <c r="G7" s="68"/>
      <c r="H7" s="72"/>
      <c r="I7" s="71" t="s">
        <v>1</v>
      </c>
      <c r="J7" s="68"/>
      <c r="K7" s="68"/>
      <c r="L7" s="68"/>
      <c r="M7" s="68"/>
      <c r="N7" s="68"/>
      <c r="O7" s="68"/>
      <c r="P7" s="68"/>
      <c r="Q7" s="72"/>
      <c r="R7" s="71" t="s">
        <v>260</v>
      </c>
      <c r="S7" s="68"/>
      <c r="T7" s="68"/>
      <c r="U7" s="68"/>
      <c r="V7" s="68"/>
      <c r="W7" s="68"/>
      <c r="X7" s="68"/>
      <c r="Y7" s="68"/>
      <c r="Z7" s="68"/>
      <c r="AA7" s="72"/>
      <c r="AB7" s="71" t="s">
        <v>261</v>
      </c>
      <c r="AC7" s="68"/>
      <c r="AD7" s="68"/>
      <c r="AE7" s="68"/>
      <c r="AF7" s="68"/>
      <c r="AG7" s="73"/>
    </row>
    <row r="8" spans="1:33" ht="12.75" customHeight="1" thickBot="1" x14ac:dyDescent="0.3">
      <c r="A8" s="81"/>
      <c r="B8" s="82"/>
      <c r="C8" s="82"/>
      <c r="D8" s="82"/>
      <c r="E8" s="82"/>
      <c r="F8" s="82"/>
      <c r="G8" s="82"/>
      <c r="H8" s="83"/>
      <c r="I8" s="78"/>
      <c r="J8" s="79"/>
      <c r="K8" s="79"/>
      <c r="L8" s="79"/>
      <c r="M8" s="79"/>
      <c r="N8" s="79"/>
      <c r="O8" s="79"/>
      <c r="P8" s="79"/>
      <c r="Q8" s="80"/>
      <c r="R8" s="84"/>
      <c r="S8" s="85"/>
      <c r="T8" s="85"/>
      <c r="U8" s="85"/>
      <c r="V8" s="85"/>
      <c r="W8" s="85"/>
      <c r="X8" s="85"/>
      <c r="Y8" s="85"/>
      <c r="Z8" s="85"/>
      <c r="AA8" s="86"/>
      <c r="AB8" s="76"/>
      <c r="AC8" s="77"/>
      <c r="AD8" s="77"/>
      <c r="AE8" s="77"/>
      <c r="AF8" s="77"/>
      <c r="AG8" s="34"/>
    </row>
    <row r="9" spans="1:33" ht="13.5" customHeight="1" x14ac:dyDescent="0.25">
      <c r="A9" s="35" t="s">
        <v>150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33" ht="2.25" customHeight="1" thickBot="1" x14ac:dyDescent="0.3"/>
    <row r="11" spans="1:33" ht="13.5" customHeight="1" x14ac:dyDescent="0.25">
      <c r="A11" s="87" t="s">
        <v>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9"/>
    </row>
    <row r="12" spans="1:33" ht="9" customHeight="1" x14ac:dyDescent="0.25">
      <c r="A12" s="67" t="s">
        <v>262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2"/>
      <c r="T12" s="68" t="s">
        <v>3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73"/>
    </row>
    <row r="13" spans="1:33" ht="12.75" customHeight="1" x14ac:dyDescent="0.2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70"/>
      <c r="T13" s="69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94"/>
    </row>
    <row r="14" spans="1:33" ht="9" customHeight="1" x14ac:dyDescent="0.25">
      <c r="A14" s="67" t="s">
        <v>263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72"/>
      <c r="T14" s="71" t="s">
        <v>5</v>
      </c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73"/>
    </row>
    <row r="15" spans="1:33" ht="12.75" customHeight="1" x14ac:dyDescent="0.2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70"/>
      <c r="T15" s="69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94"/>
    </row>
    <row r="16" spans="1:33" ht="9" customHeight="1" x14ac:dyDescent="0.25">
      <c r="A16" s="67" t="s">
        <v>266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72"/>
      <c r="T16" s="68" t="s">
        <v>3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73"/>
    </row>
    <row r="17" spans="1:44" ht="12.75" customHeight="1" x14ac:dyDescent="0.25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70"/>
      <c r="T17" s="69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94"/>
    </row>
    <row r="18" spans="1:44" ht="9" customHeight="1" x14ac:dyDescent="0.25">
      <c r="A18" s="67" t="s">
        <v>264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2"/>
      <c r="T18" s="71" t="s">
        <v>3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73"/>
    </row>
    <row r="19" spans="1:44" ht="12.75" customHeight="1" x14ac:dyDescent="0.2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69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94"/>
    </row>
    <row r="20" spans="1:44" ht="9" customHeight="1" x14ac:dyDescent="0.25">
      <c r="A20" s="67" t="s">
        <v>265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72"/>
      <c r="T20" s="71" t="s">
        <v>106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73"/>
    </row>
    <row r="21" spans="1:44" ht="12.75" customHeight="1" thickBot="1" x14ac:dyDescent="0.3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76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106"/>
    </row>
    <row r="22" spans="1:44" ht="7.5" customHeight="1" thickBot="1" x14ac:dyDescent="0.3"/>
    <row r="23" spans="1:44" ht="13.5" customHeight="1" x14ac:dyDescent="0.25">
      <c r="A23" s="87" t="s">
        <v>167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9"/>
      <c r="AO23" s="37" t="s">
        <v>240</v>
      </c>
      <c r="AP23" s="37" t="s">
        <v>241</v>
      </c>
      <c r="AQ23" s="37" t="s">
        <v>242</v>
      </c>
      <c r="AR23" s="37" t="s">
        <v>243</v>
      </c>
    </row>
    <row r="24" spans="1:44" ht="9" customHeight="1" x14ac:dyDescent="0.25">
      <c r="A24" s="67" t="s">
        <v>267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2"/>
      <c r="T24" s="68" t="s">
        <v>3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73"/>
    </row>
    <row r="25" spans="1:44" ht="12.75" customHeigh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0"/>
      <c r="T25" s="101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102"/>
      <c r="AO25" s="37" t="e">
        <f>VLOOKUP(AppLocation,TableLocation[],2,FALSE)</f>
        <v>#N/A</v>
      </c>
      <c r="AP25" s="37" t="e">
        <f>VLOOKUP(AppLoc2,TableLocation[],2,FALSE)</f>
        <v>#N/A</v>
      </c>
      <c r="AQ25" s="38" t="e">
        <f>VLOOKUP(AppLoc3,TableLocation[],2,FALSE)</f>
        <v>#N/A</v>
      </c>
      <c r="AR25" s="37" t="e">
        <f>VLOOKUP(AppLoc4,TableLocation[],2,FALSE)</f>
        <v>#N/A</v>
      </c>
    </row>
    <row r="26" spans="1:44" ht="9" customHeight="1" x14ac:dyDescent="0.25">
      <c r="A26" s="67" t="s">
        <v>268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2"/>
      <c r="T26" s="68" t="s">
        <v>3</v>
      </c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73"/>
    </row>
    <row r="27" spans="1:44" ht="12.75" customHeigh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  <c r="T27" s="101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102"/>
    </row>
    <row r="28" spans="1:44" ht="15" customHeight="1" x14ac:dyDescent="0.25">
      <c r="A28" s="107" t="s">
        <v>141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9"/>
    </row>
    <row r="29" spans="1:44" ht="9" customHeight="1" x14ac:dyDescent="0.25">
      <c r="A29" s="67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72"/>
      <c r="T29" s="71" t="s">
        <v>11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73"/>
    </row>
    <row r="30" spans="1:44" ht="12.75" customHeight="1" x14ac:dyDescent="0.2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00"/>
      <c r="T30" s="101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39"/>
    </row>
    <row r="31" spans="1:44" ht="9" customHeight="1" x14ac:dyDescent="0.25">
      <c r="A31" s="67" t="s">
        <v>16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72"/>
      <c r="T31" s="71" t="s">
        <v>11</v>
      </c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73"/>
    </row>
    <row r="32" spans="1:44" ht="12.75" customHeight="1" x14ac:dyDescent="0.2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0"/>
      <c r="T32" s="101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39"/>
    </row>
    <row r="33" spans="1:40" ht="9" customHeight="1" x14ac:dyDescent="0.25">
      <c r="A33" s="67" t="s">
        <v>16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72"/>
      <c r="T33" s="71" t="s">
        <v>11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73"/>
    </row>
    <row r="34" spans="1:40" ht="13.5" customHeight="1" thickBot="1" x14ac:dyDescent="0.3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0"/>
      <c r="T34" s="112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34"/>
      <c r="AN34" s="40"/>
    </row>
    <row r="35" spans="1:40" ht="10.5" customHeight="1" thickBot="1" x14ac:dyDescent="0.3"/>
    <row r="36" spans="1:40" ht="13.5" customHeight="1" x14ac:dyDescent="0.25">
      <c r="A36" s="114" t="s">
        <v>26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</row>
    <row r="37" spans="1:40" ht="27.75" customHeight="1" x14ac:dyDescent="0.25">
      <c r="A37" s="117" t="s">
        <v>12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9"/>
    </row>
    <row r="38" spans="1:40" ht="14.25" customHeight="1" x14ac:dyDescent="0.25">
      <c r="A38" s="120" t="s">
        <v>15</v>
      </c>
      <c r="B38" s="110"/>
      <c r="C38" s="110"/>
      <c r="D38" s="110"/>
      <c r="E38" s="110"/>
      <c r="F38" s="110"/>
      <c r="G38" s="110"/>
      <c r="H38" s="110"/>
      <c r="I38" s="110"/>
      <c r="J38" s="121"/>
      <c r="K38" s="110" t="s">
        <v>8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1"/>
    </row>
    <row r="39" spans="1:40" s="41" customFormat="1" ht="9" customHeight="1" x14ac:dyDescent="0.2">
      <c r="A39" s="67" t="s">
        <v>13</v>
      </c>
      <c r="B39" s="68"/>
      <c r="C39" s="68"/>
      <c r="D39" s="68"/>
      <c r="E39" s="72"/>
      <c r="F39" s="71" t="s">
        <v>14</v>
      </c>
      <c r="G39" s="68"/>
      <c r="H39" s="68"/>
      <c r="I39" s="68"/>
      <c r="J39" s="72"/>
      <c r="K39" s="68" t="s">
        <v>16</v>
      </c>
      <c r="L39" s="68"/>
      <c r="M39" s="68"/>
      <c r="N39" s="68"/>
      <c r="O39" s="68"/>
      <c r="P39" s="68"/>
      <c r="Q39" s="68"/>
      <c r="R39" s="68"/>
      <c r="S39" s="68"/>
      <c r="T39" s="68"/>
      <c r="U39" s="72"/>
      <c r="V39" s="71" t="s">
        <v>17</v>
      </c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73"/>
    </row>
    <row r="40" spans="1:40" ht="12.75" customHeight="1" x14ac:dyDescent="0.25">
      <c r="A40" s="130"/>
      <c r="B40" s="131"/>
      <c r="C40" s="131"/>
      <c r="D40" s="131"/>
      <c r="E40" s="132"/>
      <c r="F40" s="133"/>
      <c r="G40" s="131"/>
      <c r="H40" s="131"/>
      <c r="I40" s="131"/>
      <c r="J40" s="132"/>
      <c r="K40" s="69"/>
      <c r="L40" s="66"/>
      <c r="M40" s="66"/>
      <c r="N40" s="66"/>
      <c r="O40" s="66"/>
      <c r="P40" s="66"/>
      <c r="Q40" s="66"/>
      <c r="R40" s="66"/>
      <c r="S40" s="66"/>
      <c r="T40" s="66"/>
      <c r="U40" s="70"/>
      <c r="V40" s="69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94"/>
    </row>
    <row r="41" spans="1:40" ht="9" customHeight="1" x14ac:dyDescent="0.25">
      <c r="A41" s="130"/>
      <c r="B41" s="131"/>
      <c r="C41" s="131"/>
      <c r="D41" s="131"/>
      <c r="E41" s="132"/>
      <c r="F41" s="133"/>
      <c r="G41" s="131"/>
      <c r="H41" s="131"/>
      <c r="I41" s="131"/>
      <c r="J41" s="132"/>
      <c r="K41" s="68" t="s">
        <v>11</v>
      </c>
      <c r="L41" s="68"/>
      <c r="M41" s="68"/>
      <c r="N41" s="68"/>
      <c r="O41" s="68"/>
      <c r="P41" s="68"/>
      <c r="Q41" s="68"/>
      <c r="R41" s="68"/>
      <c r="S41" s="68"/>
      <c r="T41" s="68"/>
      <c r="U41" s="72"/>
      <c r="V41" s="71" t="s">
        <v>7</v>
      </c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73"/>
    </row>
    <row r="42" spans="1:40" ht="12.75" customHeight="1" x14ac:dyDescent="0.25">
      <c r="A42" s="65"/>
      <c r="B42" s="66"/>
      <c r="C42" s="66"/>
      <c r="D42" s="66"/>
      <c r="E42" s="70"/>
      <c r="F42" s="69"/>
      <c r="G42" s="66"/>
      <c r="H42" s="66"/>
      <c r="I42" s="66"/>
      <c r="J42" s="70"/>
      <c r="K42" s="69"/>
      <c r="L42" s="66"/>
      <c r="M42" s="66"/>
      <c r="N42" s="66"/>
      <c r="O42" s="66"/>
      <c r="P42" s="66"/>
      <c r="Q42" s="66"/>
      <c r="R42" s="66"/>
      <c r="S42" s="66"/>
      <c r="T42" s="66"/>
      <c r="U42" s="70"/>
      <c r="V42" s="69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94"/>
    </row>
    <row r="43" spans="1:40" ht="9" customHeight="1" x14ac:dyDescent="0.25">
      <c r="A43" s="67" t="s">
        <v>13</v>
      </c>
      <c r="B43" s="68"/>
      <c r="C43" s="68"/>
      <c r="D43" s="68"/>
      <c r="E43" s="72"/>
      <c r="F43" s="71" t="s">
        <v>14</v>
      </c>
      <c r="G43" s="68"/>
      <c r="H43" s="68"/>
      <c r="I43" s="68"/>
      <c r="J43" s="72"/>
      <c r="K43" s="71" t="s">
        <v>16</v>
      </c>
      <c r="L43" s="68"/>
      <c r="M43" s="68"/>
      <c r="N43" s="68"/>
      <c r="O43" s="68"/>
      <c r="P43" s="68"/>
      <c r="Q43" s="68"/>
      <c r="R43" s="68"/>
      <c r="S43" s="68"/>
      <c r="T43" s="68"/>
      <c r="U43" s="72"/>
      <c r="V43" s="71" t="s">
        <v>17</v>
      </c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73"/>
    </row>
    <row r="44" spans="1:40" ht="12.75" customHeight="1" x14ac:dyDescent="0.25">
      <c r="A44" s="130"/>
      <c r="B44" s="131"/>
      <c r="C44" s="131"/>
      <c r="D44" s="131"/>
      <c r="E44" s="132"/>
      <c r="F44" s="133"/>
      <c r="G44" s="131"/>
      <c r="H44" s="131"/>
      <c r="I44" s="131"/>
      <c r="J44" s="132"/>
      <c r="K44" s="69"/>
      <c r="L44" s="66"/>
      <c r="M44" s="66"/>
      <c r="N44" s="66"/>
      <c r="O44" s="66"/>
      <c r="P44" s="66"/>
      <c r="Q44" s="66"/>
      <c r="R44" s="66"/>
      <c r="S44" s="66"/>
      <c r="T44" s="66"/>
      <c r="U44" s="70"/>
      <c r="V44" s="69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94"/>
    </row>
    <row r="45" spans="1:40" ht="9" customHeight="1" x14ac:dyDescent="0.25">
      <c r="A45" s="130"/>
      <c r="B45" s="131"/>
      <c r="C45" s="131"/>
      <c r="D45" s="131"/>
      <c r="E45" s="132"/>
      <c r="F45" s="133"/>
      <c r="G45" s="131"/>
      <c r="H45" s="131"/>
      <c r="I45" s="131"/>
      <c r="J45" s="132"/>
      <c r="K45" s="71" t="s">
        <v>11</v>
      </c>
      <c r="L45" s="68"/>
      <c r="M45" s="68"/>
      <c r="N45" s="68"/>
      <c r="O45" s="68"/>
      <c r="P45" s="68"/>
      <c r="Q45" s="68"/>
      <c r="R45" s="68"/>
      <c r="S45" s="68"/>
      <c r="T45" s="68"/>
      <c r="U45" s="72"/>
      <c r="V45" s="71" t="s">
        <v>7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73"/>
    </row>
    <row r="46" spans="1:40" ht="12.75" customHeight="1" thickBot="1" x14ac:dyDescent="0.3">
      <c r="A46" s="134"/>
      <c r="B46" s="77"/>
      <c r="C46" s="77"/>
      <c r="D46" s="77"/>
      <c r="E46" s="135"/>
      <c r="F46" s="76"/>
      <c r="G46" s="77"/>
      <c r="H46" s="77"/>
      <c r="I46" s="77"/>
      <c r="J46" s="135"/>
      <c r="K46" s="76"/>
      <c r="L46" s="77"/>
      <c r="M46" s="77"/>
      <c r="N46" s="77"/>
      <c r="O46" s="77"/>
      <c r="P46" s="77"/>
      <c r="Q46" s="77"/>
      <c r="R46" s="77"/>
      <c r="S46" s="77"/>
      <c r="T46" s="77"/>
      <c r="U46" s="135"/>
      <c r="V46" s="76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106"/>
    </row>
    <row r="47" spans="1:40" ht="11.25" customHeight="1" thickBot="1" x14ac:dyDescent="0.3"/>
    <row r="48" spans="1:40" ht="13.5" customHeight="1" x14ac:dyDescent="0.25">
      <c r="A48" s="87" t="s">
        <v>18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9"/>
    </row>
    <row r="49" spans="1:33" ht="64.5" customHeight="1" thickBot="1" x14ac:dyDescent="0.3">
      <c r="A49" s="136" t="s">
        <v>149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8"/>
    </row>
    <row r="50" spans="1:33" ht="14.25" customHeight="1" thickBot="1" x14ac:dyDescent="0.3">
      <c r="A50" s="125" t="s">
        <v>148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56"/>
      <c r="R50" s="42"/>
      <c r="S50" s="57" t="s">
        <v>269</v>
      </c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/>
    </row>
    <row r="51" spans="1:33" ht="1.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6"/>
    </row>
    <row r="52" spans="1:33" ht="12" customHeight="1" x14ac:dyDescent="0.25">
      <c r="A52" s="127" t="s">
        <v>145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9"/>
    </row>
    <row r="53" spans="1:33" ht="12" customHeight="1" thickBot="1" x14ac:dyDescent="0.3">
      <c r="A53" s="122" t="s">
        <v>146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4"/>
    </row>
    <row r="54" spans="1:33" ht="12" customHeight="1" thickBot="1" x14ac:dyDescent="0.3">
      <c r="A54" s="122" t="s">
        <v>147</v>
      </c>
      <c r="B54" s="123"/>
      <c r="C54" s="123"/>
      <c r="D54" s="123"/>
      <c r="E54" s="123"/>
      <c r="F54" s="123"/>
      <c r="G54" s="123"/>
      <c r="H54" s="5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8"/>
      <c r="AG54" s="49"/>
    </row>
    <row r="55" spans="1:33" ht="3" customHeight="1" x14ac:dyDescent="0.25">
      <c r="A55" s="50"/>
      <c r="B55" s="51"/>
      <c r="C55" s="51"/>
      <c r="D55" s="51"/>
      <c r="E55" s="51"/>
      <c r="F55" s="51"/>
      <c r="G55" s="51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4"/>
      <c r="AG55" s="55"/>
    </row>
    <row r="56" spans="1:33" ht="11.25" customHeight="1" x14ac:dyDescent="0.25">
      <c r="A56" s="145" t="s">
        <v>127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7"/>
    </row>
    <row r="57" spans="1:33" ht="9" customHeight="1" x14ac:dyDescent="0.25">
      <c r="A57" s="142" t="s">
        <v>19</v>
      </c>
      <c r="B57" s="144"/>
      <c r="C57" s="144"/>
      <c r="D57" s="144"/>
      <c r="E57" s="143"/>
      <c r="F57" s="142" t="s">
        <v>20</v>
      </c>
      <c r="G57" s="144"/>
      <c r="H57" s="144"/>
      <c r="I57" s="144"/>
      <c r="J57" s="143"/>
      <c r="K57" s="148" t="s">
        <v>6</v>
      </c>
      <c r="L57" s="149"/>
      <c r="M57" s="149"/>
      <c r="N57" s="149"/>
      <c r="O57" s="150"/>
      <c r="P57" s="142" t="s">
        <v>21</v>
      </c>
      <c r="Q57" s="144"/>
      <c r="R57" s="144"/>
      <c r="S57" s="144"/>
      <c r="T57" s="143"/>
      <c r="U57" s="142" t="s">
        <v>22</v>
      </c>
      <c r="V57" s="143"/>
      <c r="W57" s="142" t="s">
        <v>23</v>
      </c>
      <c r="X57" s="143"/>
      <c r="Y57" s="142" t="s">
        <v>24</v>
      </c>
      <c r="Z57" s="144"/>
      <c r="AA57" s="144"/>
      <c r="AB57" s="144"/>
      <c r="AC57" s="144"/>
      <c r="AD57" s="144"/>
      <c r="AE57" s="144"/>
      <c r="AF57" s="144"/>
      <c r="AG57" s="143"/>
    </row>
    <row r="58" spans="1:33" ht="13.5" customHeight="1" x14ac:dyDescent="0.25">
      <c r="A58" s="157" t="s">
        <v>25</v>
      </c>
      <c r="B58" s="158"/>
      <c r="C58" s="158"/>
      <c r="D58" s="158"/>
      <c r="E58" s="159"/>
      <c r="F58" s="154" t="s">
        <v>25</v>
      </c>
      <c r="G58" s="155"/>
      <c r="H58" s="155"/>
      <c r="I58" s="155"/>
      <c r="J58" s="156"/>
      <c r="K58" s="154" t="s">
        <v>25</v>
      </c>
      <c r="L58" s="155"/>
      <c r="M58" s="155"/>
      <c r="N58" s="155"/>
      <c r="O58" s="156"/>
      <c r="P58" s="154" t="s">
        <v>25</v>
      </c>
      <c r="Q58" s="155"/>
      <c r="R58" s="155"/>
      <c r="S58" s="155"/>
      <c r="T58" s="156"/>
      <c r="U58" s="154" t="s">
        <v>25</v>
      </c>
      <c r="V58" s="156"/>
      <c r="W58" s="154" t="s">
        <v>25</v>
      </c>
      <c r="X58" s="156"/>
      <c r="Y58" s="154"/>
      <c r="Z58" s="155"/>
      <c r="AA58" s="155"/>
      <c r="AB58" s="155"/>
      <c r="AC58" s="155"/>
      <c r="AD58" s="155"/>
      <c r="AE58" s="155"/>
      <c r="AF58" s="155"/>
      <c r="AG58" s="156"/>
    </row>
    <row r="59" spans="1:33" ht="13.5" customHeight="1" x14ac:dyDescent="0.25">
      <c r="A59" s="139"/>
      <c r="B59" s="140"/>
      <c r="C59" s="140"/>
      <c r="D59" s="140"/>
      <c r="E59" s="141"/>
      <c r="F59" s="151" t="s">
        <v>25</v>
      </c>
      <c r="G59" s="152"/>
      <c r="H59" s="152"/>
      <c r="I59" s="152"/>
      <c r="J59" s="153"/>
      <c r="K59" s="154" t="s">
        <v>25</v>
      </c>
      <c r="L59" s="155"/>
      <c r="M59" s="155"/>
      <c r="N59" s="155"/>
      <c r="O59" s="156"/>
      <c r="P59" s="151" t="s">
        <v>25</v>
      </c>
      <c r="Q59" s="152"/>
      <c r="R59" s="152"/>
      <c r="S59" s="152"/>
      <c r="T59" s="153"/>
      <c r="U59" s="151" t="s">
        <v>25</v>
      </c>
      <c r="V59" s="153"/>
      <c r="W59" s="151" t="s">
        <v>25</v>
      </c>
      <c r="X59" s="153"/>
      <c r="Y59" s="151"/>
      <c r="Z59" s="152"/>
      <c r="AA59" s="152"/>
      <c r="AB59" s="152"/>
      <c r="AC59" s="152"/>
      <c r="AD59" s="152"/>
      <c r="AE59" s="152"/>
      <c r="AF59" s="152"/>
      <c r="AG59" s="153"/>
    </row>
    <row r="60" spans="1:33" ht="13.5" customHeight="1" x14ac:dyDescent="0.25">
      <c r="A60" s="139"/>
      <c r="B60" s="140"/>
      <c r="C60" s="140"/>
      <c r="D60" s="140"/>
      <c r="E60" s="141"/>
      <c r="F60" s="151" t="s">
        <v>25</v>
      </c>
      <c r="G60" s="152"/>
      <c r="H60" s="152"/>
      <c r="I60" s="152"/>
      <c r="J60" s="153"/>
      <c r="K60" s="154" t="s">
        <v>25</v>
      </c>
      <c r="L60" s="155"/>
      <c r="M60" s="155"/>
      <c r="N60" s="155"/>
      <c r="O60" s="156"/>
      <c r="P60" s="151" t="s">
        <v>25</v>
      </c>
      <c r="Q60" s="152"/>
      <c r="R60" s="152"/>
      <c r="S60" s="152"/>
      <c r="T60" s="153"/>
      <c r="U60" s="151" t="s">
        <v>25</v>
      </c>
      <c r="V60" s="153"/>
      <c r="W60" s="151" t="s">
        <v>25</v>
      </c>
      <c r="X60" s="153"/>
      <c r="Y60" s="151"/>
      <c r="Z60" s="152"/>
      <c r="AA60" s="152"/>
      <c r="AB60" s="152"/>
      <c r="AC60" s="152"/>
      <c r="AD60" s="152"/>
      <c r="AE60" s="152"/>
      <c r="AF60" s="152"/>
      <c r="AG60" s="153"/>
    </row>
  </sheetData>
  <sheetProtection algorithmName="SHA-512" hashValue="w3nt1LJMtwdhdDmgDQoNThw5vTFzZAOdySzqSX/KuLLfmtYlVwlrNfVxmKej5smDJUY4PHSds/sChjA3IWewgw==" saltValue="ABrIGWkccrCAPRsKvhecYA==" spinCount="100000" sheet="1" objects="1" scenarios="1" selectLockedCells="1"/>
  <mergeCells count="126">
    <mergeCell ref="A60:E60"/>
    <mergeCell ref="A2:AG2"/>
    <mergeCell ref="F60:J60"/>
    <mergeCell ref="K60:O60"/>
    <mergeCell ref="P60:T60"/>
    <mergeCell ref="U60:V60"/>
    <mergeCell ref="W60:X60"/>
    <mergeCell ref="Y60:AG60"/>
    <mergeCell ref="U58:V58"/>
    <mergeCell ref="U59:V59"/>
    <mergeCell ref="W58:X58"/>
    <mergeCell ref="W59:X59"/>
    <mergeCell ref="Y58:AG58"/>
    <mergeCell ref="Y59:AG59"/>
    <mergeCell ref="A58:E58"/>
    <mergeCell ref="F58:J58"/>
    <mergeCell ref="F59:J59"/>
    <mergeCell ref="K58:O58"/>
    <mergeCell ref="K45:U45"/>
    <mergeCell ref="V45:AG45"/>
    <mergeCell ref="V46:AG46"/>
    <mergeCell ref="K59:O59"/>
    <mergeCell ref="P58:T58"/>
    <mergeCell ref="P59:T59"/>
    <mergeCell ref="A59:E59"/>
    <mergeCell ref="U57:V57"/>
    <mergeCell ref="W57:X57"/>
    <mergeCell ref="Y57:AG57"/>
    <mergeCell ref="A56:AG56"/>
    <mergeCell ref="A57:E57"/>
    <mergeCell ref="F57:J57"/>
    <mergeCell ref="K57:O57"/>
    <mergeCell ref="P57:T57"/>
    <mergeCell ref="A53:AG53"/>
    <mergeCell ref="A54:G54"/>
    <mergeCell ref="A50:P50"/>
    <mergeCell ref="A52:AG52"/>
    <mergeCell ref="K39:U39"/>
    <mergeCell ref="V39:AG39"/>
    <mergeCell ref="V40:AG40"/>
    <mergeCell ref="K41:U41"/>
    <mergeCell ref="V41:AG41"/>
    <mergeCell ref="V42:AG42"/>
    <mergeCell ref="A39:E39"/>
    <mergeCell ref="F39:J39"/>
    <mergeCell ref="A40:E42"/>
    <mergeCell ref="F40:J42"/>
    <mergeCell ref="K40:U40"/>
    <mergeCell ref="K42:U42"/>
    <mergeCell ref="A43:E43"/>
    <mergeCell ref="A44:E46"/>
    <mergeCell ref="F44:J46"/>
    <mergeCell ref="K44:U44"/>
    <mergeCell ref="K46:U46"/>
    <mergeCell ref="A49:AG49"/>
    <mergeCell ref="A48:AG48"/>
    <mergeCell ref="V44:AG44"/>
    <mergeCell ref="A30:S30"/>
    <mergeCell ref="A31:S31"/>
    <mergeCell ref="T31:AG31"/>
    <mergeCell ref="A32:S32"/>
    <mergeCell ref="K38:AG38"/>
    <mergeCell ref="T30:AF30"/>
    <mergeCell ref="T32:AF32"/>
    <mergeCell ref="T34:AF34"/>
    <mergeCell ref="K43:U43"/>
    <mergeCell ref="V43:AG43"/>
    <mergeCell ref="F43:J43"/>
    <mergeCell ref="A36:AG36"/>
    <mergeCell ref="A37:AG37"/>
    <mergeCell ref="A38:J38"/>
    <mergeCell ref="A33:S33"/>
    <mergeCell ref="T33:AG33"/>
    <mergeCell ref="A34:S34"/>
    <mergeCell ref="A26:S26"/>
    <mergeCell ref="T26:AG26"/>
    <mergeCell ref="A27:S27"/>
    <mergeCell ref="T27:AG27"/>
    <mergeCell ref="A29:S29"/>
    <mergeCell ref="T29:AG29"/>
    <mergeCell ref="A21:S21"/>
    <mergeCell ref="T21:AG21"/>
    <mergeCell ref="A23:AG23"/>
    <mergeCell ref="A24:S24"/>
    <mergeCell ref="T24:AG24"/>
    <mergeCell ref="A25:S25"/>
    <mergeCell ref="T25:AG25"/>
    <mergeCell ref="A28:AG28"/>
    <mergeCell ref="A20:S20"/>
    <mergeCell ref="T20:AG20"/>
    <mergeCell ref="A12:S12"/>
    <mergeCell ref="T12:AG12"/>
    <mergeCell ref="A13:S13"/>
    <mergeCell ref="T13:AG13"/>
    <mergeCell ref="A14:S14"/>
    <mergeCell ref="A15:S15"/>
    <mergeCell ref="T15:AG15"/>
    <mergeCell ref="T14:AG14"/>
    <mergeCell ref="A16:S16"/>
    <mergeCell ref="T16:AG16"/>
    <mergeCell ref="A17:S17"/>
    <mergeCell ref="T17:AG17"/>
    <mergeCell ref="A11:AG11"/>
    <mergeCell ref="A6:O6"/>
    <mergeCell ref="P6:AG6"/>
    <mergeCell ref="P5:AG5"/>
    <mergeCell ref="A7:H7"/>
    <mergeCell ref="A5:O5"/>
    <mergeCell ref="I7:Q7"/>
    <mergeCell ref="A19:S19"/>
    <mergeCell ref="A18:S18"/>
    <mergeCell ref="T18:AG18"/>
    <mergeCell ref="T19:AG19"/>
    <mergeCell ref="A1:AG1"/>
    <mergeCell ref="A4:O4"/>
    <mergeCell ref="A3:O3"/>
    <mergeCell ref="P4:AC4"/>
    <mergeCell ref="P3:AC3"/>
    <mergeCell ref="AD3:AG3"/>
    <mergeCell ref="AD4:AG4"/>
    <mergeCell ref="AB8:AF8"/>
    <mergeCell ref="I8:Q8"/>
    <mergeCell ref="A8:H8"/>
    <mergeCell ref="R7:AA7"/>
    <mergeCell ref="R8:AA8"/>
    <mergeCell ref="AB7:AG7"/>
  </mergeCells>
  <dataValidations count="14">
    <dataValidation type="custom" allowBlank="1" showInputMessage="1" showErrorMessage="1" errorTitle="Input Error" error="Must be only 5 digits. No text or symbols allowed." sqref="A8:H8" xr:uid="{00000000-0002-0000-0100-000000000000}">
      <formula1>AND(LEN(A8)=5,ISNUMBER(A8))</formula1>
    </dataValidation>
    <dataValidation type="custom" allowBlank="1" showInputMessage="1" showErrorMessage="1" errorTitle="Input Error" error="Must be 10 digits and no symbols or text are allowed" prompt="Input complete phone number. Do not use dashes or other symbols." sqref="I8:Q8" xr:uid="{00000000-0002-0000-0100-000001000000}">
      <formula1>AND(LEN(I8)=10,ISNUMBER(I8))</formula1>
    </dataValidation>
    <dataValidation type="list" allowBlank="1" showInputMessage="1" showErrorMessage="1" sqref="AB8:AF8" xr:uid="{00000000-0002-0000-0100-000002000000}">
      <formula1>"Male, Female, Other"</formula1>
    </dataValidation>
    <dataValidation type="list" allowBlank="1" showInputMessage="1" showErrorMessage="1" sqref="A19:S19" xr:uid="{00000000-0002-0000-0100-000003000000}">
      <formula1>PositionList</formula1>
    </dataValidation>
    <dataValidation type="list" allowBlank="1" showInputMessage="1" showErrorMessage="1" sqref="A21:S21" xr:uid="{00000000-0002-0000-0100-000004000000}">
      <formula1>INDIRECT($A$19)</formula1>
    </dataValidation>
    <dataValidation type="list" allowBlank="1" showInputMessage="1" showErrorMessage="1" sqref="A25:S25 A34:S34 A32:S32 A30:S30" xr:uid="{00000000-0002-0000-0100-000005000000}">
      <formula1>Location</formula1>
    </dataValidation>
    <dataValidation type="list" allowBlank="1" showInputMessage="1" showErrorMessage="1" sqref="T32:AF32" xr:uid="{00000000-0002-0000-0100-000006000000}">
      <formula1>INDIRECT( AAA)</formula1>
    </dataValidation>
    <dataValidation type="list" allowBlank="1" showInputMessage="1" showErrorMessage="1" sqref="T34:AF34" xr:uid="{00000000-0002-0000-0100-000007000000}">
      <formula1>INDIRECT(AAAA)</formula1>
    </dataValidation>
    <dataValidation type="list" allowBlank="1" showInputMessage="1" showErrorMessage="1" sqref="A27:S27" xr:uid="{00000000-0002-0000-0100-000008000000}">
      <formula1>INDIRECT(A)</formula1>
    </dataValidation>
    <dataValidation type="list" allowBlank="1" showInputMessage="1" showErrorMessage="1" sqref="H54 Q50" xr:uid="{00000000-0002-0000-0100-000009000000}">
      <formula1>"X"</formula1>
    </dataValidation>
    <dataValidation type="list" allowBlank="1" showInputMessage="1" showErrorMessage="1" sqref="A13:S13" xr:uid="{00000000-0002-0000-0100-00000A000000}">
      <formula1>Employer</formula1>
    </dataValidation>
    <dataValidation type="list" allowBlank="1" showInputMessage="1" showErrorMessage="1" sqref="A15:S15" xr:uid="{00000000-0002-0000-0100-00000B000000}">
      <formula1>EmploymentType</formula1>
    </dataValidation>
    <dataValidation type="list" allowBlank="1" showInputMessage="1" showErrorMessage="1" sqref="A17:S17" xr:uid="{00000000-0002-0000-0100-00000C000000}">
      <formula1>ScheduleType</formula1>
    </dataValidation>
    <dataValidation type="list" allowBlank="1" showInputMessage="1" showErrorMessage="1" sqref="T30:AF30" xr:uid="{00000000-0002-0000-0100-00000E000000}">
      <formula1>INDIRECT(AA)</formula1>
    </dataValidation>
  </dataValidations>
  <pageMargins left="0.7" right="0.7" top="0.75" bottom="0.75" header="0.3" footer="0.3"/>
  <pageSetup orientation="portrait" r:id="rId1"/>
  <headerFooter>
    <oddHeader>&amp;C&amp;"-,Bold"&amp;14Radiation Dosimeter Application</oddHeader>
    <oddFooter>&amp;L&amp;"-,Bold"Froedtert Health Confidential&amp;Crev. 10/24/18&amp;RPage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14</xdr:col>
                    <xdr:colOff>57150</xdr:colOff>
                    <xdr:row>48</xdr:row>
                    <xdr:rowOff>733425</xdr:rowOff>
                  </from>
                  <to>
                    <xdr:col>18</xdr:col>
                    <xdr:colOff>104775</xdr:colOff>
                    <xdr:row>49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S34"/>
  <sheetViews>
    <sheetView topLeftCell="AA1" workbookViewId="0">
      <selection activeCell="AK16" sqref="AK16"/>
    </sheetView>
  </sheetViews>
  <sheetFormatPr defaultRowHeight="15" x14ac:dyDescent="0.25"/>
  <cols>
    <col min="1" max="1" width="20" customWidth="1"/>
    <col min="2" max="2" width="1.7109375" customWidth="1"/>
    <col min="3" max="3" width="26.5703125" bestFit="1" customWidth="1"/>
    <col min="4" max="4" width="1.7109375" customWidth="1"/>
    <col min="5" max="5" width="22.42578125" bestFit="1" customWidth="1"/>
    <col min="6" max="6" width="1.7109375" customWidth="1"/>
    <col min="7" max="7" width="17.28515625" bestFit="1" customWidth="1"/>
    <col min="8" max="8" width="1.7109375" customWidth="1"/>
    <col min="9" max="9" width="21.7109375" bestFit="1" customWidth="1"/>
    <col min="10" max="10" width="1.7109375" customWidth="1"/>
    <col min="11" max="11" width="20.140625" bestFit="1" customWidth="1"/>
    <col min="12" max="12" width="1.7109375" customWidth="1"/>
    <col min="13" max="13" width="18.5703125" bestFit="1" customWidth="1"/>
    <col min="14" max="14" width="1.7109375" customWidth="1"/>
    <col min="15" max="15" width="15.85546875" bestFit="1" customWidth="1"/>
    <col min="16" max="16" width="1.7109375" customWidth="1"/>
    <col min="17" max="17" width="25.42578125" bestFit="1" customWidth="1"/>
    <col min="19" max="19" width="39.7109375" bestFit="1" customWidth="1"/>
    <col min="20" max="20" width="2" customWidth="1"/>
    <col min="21" max="21" width="39.7109375" customWidth="1"/>
    <col min="22" max="22" width="2" customWidth="1"/>
    <col min="23" max="23" width="25.85546875" customWidth="1"/>
    <col min="24" max="24" width="2" customWidth="1"/>
    <col min="25" max="25" width="40" bestFit="1" customWidth="1"/>
    <col min="26" max="26" width="42.140625" bestFit="1" customWidth="1"/>
    <col min="27" max="27" width="21.85546875" bestFit="1" customWidth="1"/>
    <col min="28" max="28" width="2" customWidth="1"/>
    <col min="29" max="29" width="26.5703125" bestFit="1" customWidth="1"/>
    <col min="30" max="30" width="1.5703125" customWidth="1"/>
    <col min="31" max="31" width="23.28515625" bestFit="1" customWidth="1"/>
    <col min="32" max="32" width="1.7109375" customWidth="1"/>
    <col min="33" max="33" width="28.5703125" bestFit="1" customWidth="1"/>
    <col min="34" max="34" width="1.7109375" customWidth="1"/>
    <col min="35" max="35" width="22.5703125" bestFit="1" customWidth="1"/>
    <col min="36" max="36" width="1.7109375" customWidth="1"/>
    <col min="37" max="37" width="16.7109375" bestFit="1" customWidth="1"/>
    <col min="38" max="38" width="2" customWidth="1"/>
    <col min="39" max="39" width="25.5703125" bestFit="1" customWidth="1"/>
    <col min="40" max="40" width="1.7109375" customWidth="1"/>
    <col min="41" max="41" width="15.85546875" bestFit="1" customWidth="1"/>
    <col min="42" max="42" width="1.7109375" customWidth="1"/>
    <col min="43" max="43" width="24.5703125" bestFit="1" customWidth="1"/>
    <col min="44" max="44" width="1.7109375" customWidth="1"/>
    <col min="45" max="45" width="24.5703125" bestFit="1" customWidth="1"/>
    <col min="46" max="46" width="1.7109375" customWidth="1"/>
  </cols>
  <sheetData>
    <row r="1" spans="1:45" ht="18.75" x14ac:dyDescent="0.3">
      <c r="A1" s="3" t="s">
        <v>7</v>
      </c>
      <c r="C1" s="3" t="s">
        <v>57</v>
      </c>
      <c r="E1" s="3" t="s">
        <v>58</v>
      </c>
      <c r="G1" s="3" t="s">
        <v>59</v>
      </c>
      <c r="I1" s="3" t="s">
        <v>60</v>
      </c>
      <c r="K1" s="3" t="s">
        <v>61</v>
      </c>
      <c r="M1" s="3" t="s">
        <v>62</v>
      </c>
      <c r="O1" s="3" t="s">
        <v>63</v>
      </c>
      <c r="Q1" s="3" t="s">
        <v>64</v>
      </c>
      <c r="S1" s="28" t="s">
        <v>2</v>
      </c>
      <c r="U1" s="3" t="s">
        <v>4</v>
      </c>
      <c r="W1" s="29" t="s">
        <v>160</v>
      </c>
      <c r="Y1" s="3" t="s">
        <v>108</v>
      </c>
      <c r="Z1" s="3" t="s">
        <v>236</v>
      </c>
      <c r="AA1" s="30" t="s">
        <v>235</v>
      </c>
      <c r="AC1" s="3" t="s">
        <v>197</v>
      </c>
      <c r="AD1" s="10"/>
      <c r="AE1" s="3" t="s">
        <v>198</v>
      </c>
      <c r="AF1" s="10"/>
      <c r="AG1" s="3" t="s">
        <v>194</v>
      </c>
      <c r="AI1" s="3" t="s">
        <v>226</v>
      </c>
      <c r="AK1" s="3" t="s">
        <v>244</v>
      </c>
      <c r="AM1" s="3" t="s">
        <v>209</v>
      </c>
      <c r="AO1" s="3" t="s">
        <v>230</v>
      </c>
      <c r="AQ1" s="3" t="s">
        <v>144</v>
      </c>
      <c r="AS1" s="3" t="s">
        <v>202</v>
      </c>
    </row>
    <row r="2" spans="1:45" x14ac:dyDescent="0.25">
      <c r="A2" t="s">
        <v>60</v>
      </c>
      <c r="C2" t="s">
        <v>65</v>
      </c>
      <c r="E2" t="s">
        <v>66</v>
      </c>
      <c r="G2" t="s">
        <v>67</v>
      </c>
      <c r="I2" t="s">
        <v>67</v>
      </c>
      <c r="K2" t="s">
        <v>68</v>
      </c>
      <c r="M2" t="s">
        <v>69</v>
      </c>
      <c r="O2" t="s">
        <v>70</v>
      </c>
      <c r="Q2" t="s">
        <v>71</v>
      </c>
      <c r="S2" t="s">
        <v>151</v>
      </c>
      <c r="U2" t="s">
        <v>156</v>
      </c>
      <c r="W2" t="s">
        <v>161</v>
      </c>
      <c r="Y2" s="6" t="s">
        <v>193</v>
      </c>
      <c r="Z2" s="10" t="s">
        <v>194</v>
      </c>
      <c r="AA2" s="10">
        <v>78579</v>
      </c>
      <c r="AC2" s="7" t="s">
        <v>128</v>
      </c>
      <c r="AE2" s="8" t="s">
        <v>129</v>
      </c>
      <c r="AG2" s="9" t="s">
        <v>109</v>
      </c>
      <c r="AI2" t="s">
        <v>74</v>
      </c>
      <c r="AK2" s="11" t="s">
        <v>168</v>
      </c>
      <c r="AM2" s="12" t="s">
        <v>129</v>
      </c>
      <c r="AO2" t="s">
        <v>190</v>
      </c>
      <c r="AQ2" s="13" t="s">
        <v>74</v>
      </c>
      <c r="AS2" t="s">
        <v>74</v>
      </c>
    </row>
    <row r="3" spans="1:45" x14ac:dyDescent="0.25">
      <c r="A3" t="s">
        <v>61</v>
      </c>
      <c r="C3" t="s">
        <v>72</v>
      </c>
      <c r="E3" t="s">
        <v>73</v>
      </c>
      <c r="G3" t="s">
        <v>74</v>
      </c>
      <c r="I3" t="s">
        <v>75</v>
      </c>
      <c r="K3" t="s">
        <v>76</v>
      </c>
      <c r="Q3" t="s">
        <v>77</v>
      </c>
      <c r="S3" t="s">
        <v>152</v>
      </c>
      <c r="U3" t="s">
        <v>157</v>
      </c>
      <c r="W3" t="s">
        <v>162</v>
      </c>
      <c r="Y3" s="6" t="s">
        <v>195</v>
      </c>
      <c r="Z3" s="10" t="s">
        <v>197</v>
      </c>
      <c r="AA3" s="10">
        <v>96225</v>
      </c>
      <c r="AC3" s="7" t="s">
        <v>129</v>
      </c>
      <c r="AE3" s="8" t="s">
        <v>135</v>
      </c>
      <c r="AG3" s="9" t="s">
        <v>110</v>
      </c>
      <c r="AK3" s="11" t="s">
        <v>133</v>
      </c>
      <c r="AM3" s="12" t="s">
        <v>170</v>
      </c>
      <c r="AO3" t="s">
        <v>191</v>
      </c>
      <c r="AQ3" s="13" t="s">
        <v>138</v>
      </c>
    </row>
    <row r="4" spans="1:45" x14ac:dyDescent="0.25">
      <c r="A4" t="s">
        <v>57</v>
      </c>
      <c r="C4" t="s">
        <v>78</v>
      </c>
      <c r="E4" t="s">
        <v>79</v>
      </c>
      <c r="G4" t="s">
        <v>80</v>
      </c>
      <c r="I4" t="s">
        <v>81</v>
      </c>
      <c r="S4" t="s">
        <v>153</v>
      </c>
      <c r="U4" t="s">
        <v>104</v>
      </c>
      <c r="W4" t="s">
        <v>163</v>
      </c>
      <c r="Y4" s="6" t="s">
        <v>196</v>
      </c>
      <c r="Z4" s="10" t="s">
        <v>198</v>
      </c>
      <c r="AA4" s="10">
        <v>96227</v>
      </c>
      <c r="AC4" s="7" t="s">
        <v>130</v>
      </c>
      <c r="AE4" s="8" t="s">
        <v>118</v>
      </c>
      <c r="AG4" s="9" t="s">
        <v>111</v>
      </c>
      <c r="AK4" s="11" t="s">
        <v>121</v>
      </c>
      <c r="AM4" s="12" t="s">
        <v>128</v>
      </c>
      <c r="AO4" t="s">
        <v>74</v>
      </c>
      <c r="AQ4" s="13" t="s">
        <v>139</v>
      </c>
    </row>
    <row r="5" spans="1:45" x14ac:dyDescent="0.25">
      <c r="A5" t="s">
        <v>58</v>
      </c>
      <c r="C5" t="s">
        <v>82</v>
      </c>
      <c r="E5" t="s">
        <v>83</v>
      </c>
      <c r="G5" t="s">
        <v>75</v>
      </c>
      <c r="I5" t="s">
        <v>71</v>
      </c>
      <c r="S5" t="s">
        <v>154</v>
      </c>
      <c r="U5" t="s">
        <v>105</v>
      </c>
      <c r="W5" t="s">
        <v>164</v>
      </c>
      <c r="Y5" s="10" t="s">
        <v>188</v>
      </c>
      <c r="Z5" s="10" t="s">
        <v>107</v>
      </c>
      <c r="AA5" s="10">
        <v>78580</v>
      </c>
      <c r="AC5" s="7" t="s">
        <v>118</v>
      </c>
      <c r="AE5" s="8" t="s">
        <v>169</v>
      </c>
      <c r="AG5" s="9" t="s">
        <v>112</v>
      </c>
      <c r="AK5" s="11" t="s">
        <v>74</v>
      </c>
    </row>
    <row r="6" spans="1:45" x14ac:dyDescent="0.25">
      <c r="A6" t="s">
        <v>62</v>
      </c>
      <c r="C6" t="s">
        <v>84</v>
      </c>
      <c r="E6" t="s">
        <v>85</v>
      </c>
      <c r="G6" t="s">
        <v>86</v>
      </c>
      <c r="I6" t="s">
        <v>87</v>
      </c>
      <c r="S6" t="s">
        <v>155</v>
      </c>
      <c r="U6" t="s">
        <v>158</v>
      </c>
      <c r="W6" t="s">
        <v>165</v>
      </c>
      <c r="Y6" s="6" t="s">
        <v>201</v>
      </c>
      <c r="Z6" s="10" t="s">
        <v>199</v>
      </c>
      <c r="AA6" s="10">
        <v>100282</v>
      </c>
      <c r="AC6" s="7" t="s">
        <v>131</v>
      </c>
      <c r="AE6" s="8" t="s">
        <v>121</v>
      </c>
      <c r="AG6" s="9" t="s">
        <v>113</v>
      </c>
    </row>
    <row r="7" spans="1:45" x14ac:dyDescent="0.25">
      <c r="A7" t="s">
        <v>63</v>
      </c>
      <c r="C7" t="s">
        <v>88</v>
      </c>
      <c r="E7" t="s">
        <v>89</v>
      </c>
      <c r="G7" t="s">
        <v>90</v>
      </c>
      <c r="I7" t="s">
        <v>89</v>
      </c>
      <c r="S7" t="s">
        <v>99</v>
      </c>
      <c r="U7" t="s">
        <v>159</v>
      </c>
      <c r="W7" t="s">
        <v>99</v>
      </c>
      <c r="Y7" s="6" t="s">
        <v>171</v>
      </c>
      <c r="Z7" s="10" t="s">
        <v>200</v>
      </c>
      <c r="AA7" s="10">
        <v>96249</v>
      </c>
      <c r="AC7" s="7" t="s">
        <v>121</v>
      </c>
      <c r="AE7" s="8" t="s">
        <v>132</v>
      </c>
      <c r="AG7" s="9" t="s">
        <v>114</v>
      </c>
    </row>
    <row r="8" spans="1:45" x14ac:dyDescent="0.25">
      <c r="A8" t="s">
        <v>166</v>
      </c>
      <c r="C8" t="s">
        <v>91</v>
      </c>
      <c r="E8" t="s">
        <v>92</v>
      </c>
      <c r="G8" t="s">
        <v>93</v>
      </c>
      <c r="Y8" s="10" t="s">
        <v>205</v>
      </c>
      <c r="Z8" s="10" t="s">
        <v>202</v>
      </c>
      <c r="AA8" s="10">
        <v>78579</v>
      </c>
      <c r="AC8" s="7" t="s">
        <v>74</v>
      </c>
      <c r="AE8" s="8" t="s">
        <v>133</v>
      </c>
      <c r="AG8" s="9" t="s">
        <v>115</v>
      </c>
    </row>
    <row r="9" spans="1:45" ht="18.75" x14ac:dyDescent="0.3">
      <c r="A9" t="s">
        <v>94</v>
      </c>
      <c r="C9" t="s">
        <v>95</v>
      </c>
      <c r="G9" t="s">
        <v>96</v>
      </c>
      <c r="Y9" s="10" t="s">
        <v>204</v>
      </c>
      <c r="Z9" s="10" t="s">
        <v>203</v>
      </c>
      <c r="AA9" s="10">
        <v>78579</v>
      </c>
      <c r="AC9" s="7" t="s">
        <v>133</v>
      </c>
      <c r="AE9" s="8" t="s">
        <v>67</v>
      </c>
      <c r="AG9" s="9" t="s">
        <v>116</v>
      </c>
      <c r="AS9" s="3" t="s">
        <v>203</v>
      </c>
    </row>
    <row r="10" spans="1:45" x14ac:dyDescent="0.25">
      <c r="A10" t="s">
        <v>97</v>
      </c>
      <c r="C10" t="s">
        <v>98</v>
      </c>
      <c r="G10" t="s">
        <v>85</v>
      </c>
      <c r="Y10" s="10" t="s">
        <v>207</v>
      </c>
      <c r="Z10" s="10" t="s">
        <v>206</v>
      </c>
      <c r="AA10" s="10">
        <v>78579</v>
      </c>
      <c r="AC10" s="7" t="s">
        <v>67</v>
      </c>
      <c r="AE10" s="8" t="s">
        <v>134</v>
      </c>
      <c r="AG10" s="9" t="s">
        <v>117</v>
      </c>
      <c r="AS10" t="s">
        <v>74</v>
      </c>
    </row>
    <row r="11" spans="1:45" x14ac:dyDescent="0.25">
      <c r="A11" t="s">
        <v>142</v>
      </c>
      <c r="C11" t="s">
        <v>100</v>
      </c>
      <c r="Y11" s="10" t="s">
        <v>208</v>
      </c>
      <c r="Z11" s="10" t="s">
        <v>209</v>
      </c>
      <c r="AA11" s="10">
        <v>100836</v>
      </c>
      <c r="AC11" s="7" t="s">
        <v>134</v>
      </c>
      <c r="AE11" s="14" t="s">
        <v>168</v>
      </c>
      <c r="AG11" s="9" t="s">
        <v>118</v>
      </c>
    </row>
    <row r="12" spans="1:45" x14ac:dyDescent="0.25">
      <c r="A12" t="s">
        <v>99</v>
      </c>
      <c r="C12" t="s">
        <v>101</v>
      </c>
      <c r="Y12" s="10" t="s">
        <v>172</v>
      </c>
      <c r="Z12" s="10" t="s">
        <v>210</v>
      </c>
      <c r="AA12" s="10">
        <v>96249</v>
      </c>
      <c r="AG12" s="9" t="s">
        <v>119</v>
      </c>
    </row>
    <row r="13" spans="1:45" x14ac:dyDescent="0.25">
      <c r="C13" t="s">
        <v>143</v>
      </c>
      <c r="Y13" s="10" t="s">
        <v>173</v>
      </c>
      <c r="Z13" s="10" t="s">
        <v>211</v>
      </c>
      <c r="AA13" s="10"/>
      <c r="AG13" s="9" t="s">
        <v>120</v>
      </c>
    </row>
    <row r="14" spans="1:45" x14ac:dyDescent="0.25">
      <c r="C14" t="s">
        <v>102</v>
      </c>
      <c r="Y14" s="10" t="s">
        <v>174</v>
      </c>
      <c r="Z14" s="10" t="s">
        <v>212</v>
      </c>
      <c r="AA14" s="10">
        <v>96249</v>
      </c>
      <c r="AG14" s="9" t="s">
        <v>121</v>
      </c>
    </row>
    <row r="15" spans="1:45" x14ac:dyDescent="0.25">
      <c r="C15" t="s">
        <v>121</v>
      </c>
      <c r="Y15" s="10" t="s">
        <v>175</v>
      </c>
      <c r="Z15" s="10" t="s">
        <v>213</v>
      </c>
      <c r="AA15" s="10"/>
      <c r="AG15" s="9" t="s">
        <v>122</v>
      </c>
    </row>
    <row r="16" spans="1:45" ht="18.75" x14ac:dyDescent="0.3">
      <c r="Y16" s="10" t="s">
        <v>136</v>
      </c>
      <c r="Z16" s="10" t="s">
        <v>214</v>
      </c>
      <c r="AA16" s="10">
        <v>96234</v>
      </c>
      <c r="AG16" s="9" t="s">
        <v>123</v>
      </c>
      <c r="AS16" s="3" t="s">
        <v>206</v>
      </c>
    </row>
    <row r="17" spans="25:45" x14ac:dyDescent="0.25">
      <c r="Y17" s="10" t="s">
        <v>137</v>
      </c>
      <c r="Z17" s="10" t="s">
        <v>215</v>
      </c>
      <c r="AA17" s="10">
        <v>96234</v>
      </c>
      <c r="AG17" s="9" t="s">
        <v>124</v>
      </c>
      <c r="AS17" t="s">
        <v>74</v>
      </c>
    </row>
    <row r="18" spans="25:45" x14ac:dyDescent="0.25">
      <c r="Y18" s="10" t="s">
        <v>177</v>
      </c>
      <c r="Z18" s="10" t="s">
        <v>216</v>
      </c>
      <c r="AA18" s="10">
        <v>96234</v>
      </c>
      <c r="AG18" s="9" t="s">
        <v>125</v>
      </c>
    </row>
    <row r="19" spans="25:45" x14ac:dyDescent="0.25">
      <c r="Y19" s="10" t="s">
        <v>178</v>
      </c>
      <c r="Z19" s="10" t="s">
        <v>217</v>
      </c>
      <c r="AA19" s="10"/>
      <c r="AG19" s="9" t="s">
        <v>126</v>
      </c>
    </row>
    <row r="20" spans="25:45" x14ac:dyDescent="0.25">
      <c r="Y20" s="10" t="s">
        <v>221</v>
      </c>
      <c r="Z20" s="10" t="s">
        <v>218</v>
      </c>
      <c r="AA20" s="10">
        <v>96249</v>
      </c>
    </row>
    <row r="21" spans="25:45" x14ac:dyDescent="0.25">
      <c r="Y21" s="10" t="s">
        <v>179</v>
      </c>
      <c r="Z21" s="10" t="s">
        <v>219</v>
      </c>
      <c r="AA21" s="10">
        <v>100836</v>
      </c>
    </row>
    <row r="22" spans="25:45" x14ac:dyDescent="0.25">
      <c r="Y22" s="10" t="s">
        <v>180</v>
      </c>
      <c r="Z22" s="10" t="s">
        <v>220</v>
      </c>
      <c r="AA22" s="10">
        <v>100835</v>
      </c>
    </row>
    <row r="23" spans="25:45" x14ac:dyDescent="0.25">
      <c r="Y23" s="10" t="s">
        <v>222</v>
      </c>
      <c r="Z23" s="10" t="s">
        <v>244</v>
      </c>
      <c r="AA23" s="10">
        <v>97041</v>
      </c>
    </row>
    <row r="24" spans="25:45" x14ac:dyDescent="0.25">
      <c r="Y24" s="10" t="s">
        <v>181</v>
      </c>
      <c r="Z24" s="10" t="s">
        <v>223</v>
      </c>
      <c r="AA24" s="10"/>
    </row>
    <row r="25" spans="25:45" x14ac:dyDescent="0.25">
      <c r="Y25" s="10" t="s">
        <v>182</v>
      </c>
      <c r="Z25" s="10" t="s">
        <v>224</v>
      </c>
      <c r="AA25" s="10"/>
    </row>
    <row r="26" spans="25:45" x14ac:dyDescent="0.25">
      <c r="Y26" s="10" t="s">
        <v>176</v>
      </c>
      <c r="Z26" s="10" t="s">
        <v>225</v>
      </c>
      <c r="AA26" s="10">
        <v>78579</v>
      </c>
    </row>
    <row r="27" spans="25:45" x14ac:dyDescent="0.25">
      <c r="Y27" s="10" t="s">
        <v>183</v>
      </c>
      <c r="Z27" s="10" t="s">
        <v>226</v>
      </c>
      <c r="AA27" s="10"/>
    </row>
    <row r="28" spans="25:45" x14ac:dyDescent="0.25">
      <c r="Y28" s="10" t="s">
        <v>184</v>
      </c>
      <c r="Z28" s="10" t="s">
        <v>227</v>
      </c>
      <c r="AA28" s="10"/>
    </row>
    <row r="29" spans="25:45" x14ac:dyDescent="0.25">
      <c r="Y29" s="10" t="s">
        <v>185</v>
      </c>
      <c r="Z29" s="10" t="s">
        <v>228</v>
      </c>
      <c r="AA29" s="10">
        <v>78579</v>
      </c>
    </row>
    <row r="30" spans="25:45" x14ac:dyDescent="0.25">
      <c r="Y30" s="10" t="s">
        <v>186</v>
      </c>
      <c r="Z30" s="10" t="s">
        <v>229</v>
      </c>
      <c r="AA30" s="10">
        <v>96249</v>
      </c>
    </row>
    <row r="31" spans="25:45" x14ac:dyDescent="0.25">
      <c r="Y31" s="10" t="s">
        <v>187</v>
      </c>
      <c r="Z31" s="10" t="s">
        <v>230</v>
      </c>
      <c r="AA31" s="10">
        <v>78579</v>
      </c>
    </row>
    <row r="32" spans="25:45" x14ac:dyDescent="0.25">
      <c r="Y32" s="10" t="s">
        <v>231</v>
      </c>
      <c r="Z32" s="10" t="s">
        <v>232</v>
      </c>
      <c r="AA32" s="10">
        <v>96249</v>
      </c>
    </row>
    <row r="33" spans="25:27" x14ac:dyDescent="0.25">
      <c r="Y33" s="10" t="s">
        <v>233</v>
      </c>
      <c r="Z33" s="10" t="s">
        <v>144</v>
      </c>
      <c r="AA33" s="10">
        <v>96234</v>
      </c>
    </row>
    <row r="34" spans="25:27" x14ac:dyDescent="0.25">
      <c r="Y34" s="10" t="s">
        <v>189</v>
      </c>
      <c r="Z34" s="10" t="s">
        <v>234</v>
      </c>
      <c r="AA34" s="10"/>
    </row>
  </sheetData>
  <pageMargins left="0.7" right="0.7" top="0.75" bottom="0.75" header="0.3" footer="0.3"/>
  <pageSetup orientation="portrait" r:id="rId1"/>
  <tableParts count="2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K23"/>
  <sheetViews>
    <sheetView zoomScale="90" zoomScaleNormal="90" workbookViewId="0">
      <selection activeCell="L16" sqref="L16"/>
    </sheetView>
  </sheetViews>
  <sheetFormatPr defaultRowHeight="15" x14ac:dyDescent="0.25"/>
  <cols>
    <col min="1" max="1" width="11.140625" customWidth="1"/>
    <col min="2" max="2" width="10.28515625" customWidth="1"/>
    <col min="3" max="4" width="18" customWidth="1"/>
    <col min="8" max="8" width="28.28515625" customWidth="1"/>
    <col min="9" max="9" width="22.28515625" customWidth="1"/>
    <col min="10" max="10" width="18" customWidth="1"/>
    <col min="11" max="11" width="21.42578125" customWidth="1"/>
    <col min="12" max="12" width="16.5703125" customWidth="1"/>
    <col min="13" max="13" width="16.7109375" bestFit="1" customWidth="1"/>
    <col min="14" max="14" width="16.42578125" bestFit="1" customWidth="1"/>
    <col min="15" max="15" width="13.140625" customWidth="1"/>
    <col min="16" max="16" width="15.28515625" customWidth="1"/>
    <col min="17" max="17" width="12.140625" customWidth="1"/>
    <col min="18" max="18" width="12.28515625" customWidth="1"/>
    <col min="19" max="19" width="16.85546875" customWidth="1"/>
    <col min="20" max="20" width="12.5703125" customWidth="1"/>
    <col min="21" max="21" width="13.85546875" customWidth="1"/>
    <col min="22" max="22" width="23.85546875" customWidth="1"/>
    <col min="23" max="23" width="18" customWidth="1"/>
    <col min="24" max="24" width="39.5703125" bestFit="1" customWidth="1"/>
    <col min="25" max="25" width="25.140625" customWidth="1"/>
    <col min="26" max="26" width="53" customWidth="1"/>
    <col min="27" max="27" width="14" customWidth="1"/>
    <col min="28" max="28" width="41" bestFit="1" customWidth="1"/>
    <col min="29" max="29" width="25.5703125" bestFit="1" customWidth="1"/>
    <col min="30" max="30" width="18.140625" customWidth="1"/>
    <col min="31" max="31" width="20.42578125" customWidth="1"/>
    <col min="32" max="32" width="28.7109375" bestFit="1" customWidth="1"/>
    <col min="33" max="33" width="28.7109375" customWidth="1"/>
    <col min="34" max="37" width="23.85546875" customWidth="1"/>
  </cols>
  <sheetData>
    <row r="1" spans="1:37" ht="48" customHeight="1" x14ac:dyDescent="0.25">
      <c r="A1" s="25" t="s">
        <v>140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7" s="5" customFormat="1" x14ac:dyDescent="0.25">
      <c r="A2" s="5" t="s">
        <v>27</v>
      </c>
      <c r="B2" s="5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5" t="s">
        <v>33</v>
      </c>
      <c r="H2" s="5" t="s">
        <v>34</v>
      </c>
      <c r="I2" s="5" t="s">
        <v>35</v>
      </c>
      <c r="J2" s="5" t="s">
        <v>7</v>
      </c>
      <c r="K2" s="5" t="s">
        <v>36</v>
      </c>
      <c r="L2" s="5" t="s">
        <v>37</v>
      </c>
      <c r="M2" s="5" t="s">
        <v>38</v>
      </c>
      <c r="N2" s="5" t="s">
        <v>39</v>
      </c>
      <c r="O2" s="5" t="s">
        <v>40</v>
      </c>
      <c r="P2" s="5" t="s">
        <v>41</v>
      </c>
      <c r="Q2" s="5" t="s">
        <v>42</v>
      </c>
      <c r="R2" s="5" t="s">
        <v>43</v>
      </c>
      <c r="S2" s="5" t="s">
        <v>44</v>
      </c>
      <c r="T2" s="5" t="s">
        <v>45</v>
      </c>
      <c r="U2" s="5" t="s">
        <v>46</v>
      </c>
      <c r="V2" s="5" t="s">
        <v>47</v>
      </c>
      <c r="W2" s="5" t="s">
        <v>48</v>
      </c>
      <c r="X2" s="5" t="s">
        <v>49</v>
      </c>
      <c r="Y2" s="5" t="s">
        <v>50</v>
      </c>
      <c r="Z2" s="5" t="s">
        <v>51</v>
      </c>
      <c r="AA2" s="5" t="s">
        <v>52</v>
      </c>
      <c r="AB2" s="5" t="s">
        <v>10</v>
      </c>
      <c r="AC2" s="5" t="s">
        <v>53</v>
      </c>
      <c r="AD2" s="5" t="s">
        <v>54</v>
      </c>
      <c r="AE2" s="5" t="s">
        <v>103</v>
      </c>
      <c r="AF2" s="5" t="s">
        <v>55</v>
      </c>
      <c r="AG2" s="10" t="s">
        <v>56</v>
      </c>
      <c r="AH2" s="10" t="s">
        <v>192</v>
      </c>
      <c r="AI2" s="10" t="s">
        <v>237</v>
      </c>
      <c r="AJ2" s="10" t="s">
        <v>238</v>
      </c>
      <c r="AK2" s="10" t="s">
        <v>239</v>
      </c>
    </row>
    <row r="3" spans="1:37" ht="45" x14ac:dyDescent="0.25">
      <c r="A3" s="21"/>
      <c r="B3" s="21"/>
      <c r="C3" s="21"/>
      <c r="D3" s="21"/>
      <c r="E3" s="17" t="str">
        <f>IF(AppLastName="","",UPPER(AppLastName))</f>
        <v/>
      </c>
      <c r="F3" s="17" t="str">
        <f>IF(AppFirstName="","",UPPER(AppFirstName))</f>
        <v/>
      </c>
      <c r="G3" s="17" t="str">
        <f>IF(AppMiddInit="","",UPPER(AppMiddInit))</f>
        <v/>
      </c>
      <c r="H3" s="21"/>
      <c r="I3" s="22" t="str">
        <f>UPPER(AppLastName&amp;", "&amp;AppFirstName&amp;" "&amp;AppMiddInit)</f>
        <v xml:space="preserve">,  </v>
      </c>
      <c r="J3" s="17" t="str">
        <f>IF(AppPosition="","",AppPosition)</f>
        <v/>
      </c>
      <c r="K3" s="17" t="str">
        <f>IF(AppPositionType="","",AppPositionType)</f>
        <v/>
      </c>
      <c r="L3" s="17" t="str">
        <f>IF(AppPosition="Student","Student",IF(AppPosition="Intern","Intern",""))</f>
        <v/>
      </c>
      <c r="M3" s="17" t="str">
        <f>IF(AppSocial="","",AppSocial)</f>
        <v/>
      </c>
      <c r="N3" s="17" t="str">
        <f>M3&amp;LEFT(AppFirstName,1)&amp;LEFT(AppLastName,1)</f>
        <v/>
      </c>
      <c r="O3" s="23" t="str">
        <f>IF(AppDOB="","",AppDOB)</f>
        <v/>
      </c>
      <c r="P3" s="19" t="str">
        <f>IF(AppSex="","",AppSex)</f>
        <v/>
      </c>
      <c r="Q3" s="17" t="str">
        <f>IF( Application!H54="x","Yes","")</f>
        <v/>
      </c>
      <c r="R3" s="21"/>
      <c r="S3" s="24" t="str">
        <f>IF(AppBeginWearDate="","",AppBeginWearDate)</f>
        <v/>
      </c>
      <c r="T3" s="21"/>
      <c r="U3" s="21"/>
      <c r="V3" s="21"/>
      <c r="W3" s="21"/>
      <c r="X3" s="21"/>
      <c r="Y3" s="21"/>
      <c r="Z3" s="31" t="str">
        <f>X10&amp;X11&amp;X12</f>
        <v/>
      </c>
      <c r="AA3" s="16" t="e">
        <f>VLOOKUP(AB3,TableLocation[],3,FALSE)</f>
        <v>#N/A</v>
      </c>
      <c r="AB3" s="17">
        <f>AppLocation</f>
        <v>0</v>
      </c>
      <c r="AC3" s="17">
        <f>APPSubAccount</f>
        <v>0</v>
      </c>
      <c r="AD3" s="20"/>
      <c r="AE3" s="18" t="str">
        <f>IF(Application!I8="","",Application!I8)</f>
        <v/>
      </c>
      <c r="AF3" s="19" t="str">
        <f>IF(Application!P6="","",Application!P6)</f>
        <v/>
      </c>
      <c r="AG3" s="20"/>
      <c r="AH3" s="17" t="e">
        <f>VLOOKUP(AB3,TableLocation[],2,FALSE)</f>
        <v>#N/A</v>
      </c>
      <c r="AI3" s="32" t="e">
        <f>VLOOKUP(AppLoc2,TableLocation[],2,FALSE)</f>
        <v>#N/A</v>
      </c>
      <c r="AJ3" s="32" t="e">
        <f>VLOOKUP(AppLoc3,TableLocation[],2,FALSE)</f>
        <v>#N/A</v>
      </c>
      <c r="AK3" s="32" t="e">
        <f>VLOOKUP(AppLoc4,TableLocation[],2,FALSE)</f>
        <v>#N/A</v>
      </c>
    </row>
    <row r="7" spans="1:37" ht="15.75" x14ac:dyDescent="0.25">
      <c r="D7" s="26"/>
      <c r="K7" s="4"/>
    </row>
    <row r="10" spans="1:37" hidden="1" x14ac:dyDescent="0.25">
      <c r="G10" s="2"/>
      <c r="X10" t="str">
        <f>IF(AppLoc2="","",AppLoc2)</f>
        <v/>
      </c>
    </row>
    <row r="11" spans="1:37" hidden="1" x14ac:dyDescent="0.25">
      <c r="X11" t="str">
        <f>IF(AppLoc3="","",", "&amp;AppLoc3)</f>
        <v/>
      </c>
    </row>
    <row r="12" spans="1:37" hidden="1" x14ac:dyDescent="0.25">
      <c r="X12" t="str">
        <f>IF(AppLoc4="","",", "&amp;AppLoc4&amp;"")</f>
        <v/>
      </c>
    </row>
    <row r="13" spans="1:37" hidden="1" x14ac:dyDescent="0.25"/>
    <row r="16" spans="1:37" x14ac:dyDescent="0.25">
      <c r="Z16" s="1"/>
    </row>
    <row r="20" spans="28:28" x14ac:dyDescent="0.25">
      <c r="AB20" s="27"/>
    </row>
    <row r="21" spans="28:28" x14ac:dyDescent="0.25">
      <c r="AB21" s="27"/>
    </row>
    <row r="22" spans="28:28" x14ac:dyDescent="0.25">
      <c r="AB22" s="27"/>
    </row>
    <row r="23" spans="28:28" x14ac:dyDescent="0.25">
      <c r="AB23" s="27"/>
    </row>
  </sheetData>
  <pageMargins left="0.7" right="0.7" top="0.75" bottom="0.75" header="0.3" footer="0.3"/>
  <pageSetup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55</vt:i4>
      </vt:variant>
    </vt:vector>
  </HeadingPairs>
  <TitlesOfParts>
    <vt:vector size="59" baseType="lpstr">
      <vt:lpstr>Instructions</vt:lpstr>
      <vt:lpstr>Application</vt:lpstr>
      <vt:lpstr>Admin</vt:lpstr>
      <vt:lpstr>Download</vt:lpstr>
      <vt:lpstr>A</vt:lpstr>
      <vt:lpstr>AA</vt:lpstr>
      <vt:lpstr>AAA</vt:lpstr>
      <vt:lpstr>AAAA</vt:lpstr>
      <vt:lpstr>AppBeginWearDate</vt:lpstr>
      <vt:lpstr>AppDept1</vt:lpstr>
      <vt:lpstr>AppDept2</vt:lpstr>
      <vt:lpstr>AppDept3</vt:lpstr>
      <vt:lpstr>AppDept4</vt:lpstr>
      <vt:lpstr>AppDOB</vt:lpstr>
      <vt:lpstr>APPEmail</vt:lpstr>
      <vt:lpstr>AppFirstName</vt:lpstr>
      <vt:lpstr>AppLastName</vt:lpstr>
      <vt:lpstr>AppLoc2</vt:lpstr>
      <vt:lpstr>AppLoc3</vt:lpstr>
      <vt:lpstr>AppLoc4</vt:lpstr>
      <vt:lpstr>AppLocation</vt:lpstr>
      <vt:lpstr>AppMiddInit</vt:lpstr>
      <vt:lpstr>AppPhone</vt:lpstr>
      <vt:lpstr>AppPosition</vt:lpstr>
      <vt:lpstr>AppPositionType</vt:lpstr>
      <vt:lpstr>AppPregnant</vt:lpstr>
      <vt:lpstr>AppSex</vt:lpstr>
      <vt:lpstr>AppSocial</vt:lpstr>
      <vt:lpstr>APPSubAccount</vt:lpstr>
      <vt:lpstr>AssistantList</vt:lpstr>
      <vt:lpstr>CDI_Mequon</vt:lpstr>
      <vt:lpstr>CDI_Oak_Creek</vt:lpstr>
      <vt:lpstr>CDI_Wauwatosa</vt:lpstr>
      <vt:lpstr>DeptCMH</vt:lpstr>
      <vt:lpstr>DeptDrexel</vt:lpstr>
      <vt:lpstr>DeptFMLH</vt:lpstr>
      <vt:lpstr>DeptMoorland_Reserve</vt:lpstr>
      <vt:lpstr>DeptSJH</vt:lpstr>
      <vt:lpstr>DeptWest_Bend</vt:lpstr>
      <vt:lpstr>Drexel_HC</vt:lpstr>
      <vt:lpstr>Employer</vt:lpstr>
      <vt:lpstr>EmploymentType</vt:lpstr>
      <vt:lpstr>EngineerList</vt:lpstr>
      <vt:lpstr>FH</vt:lpstr>
      <vt:lpstr>FMF</vt:lpstr>
      <vt:lpstr>FWB</vt:lpstr>
      <vt:lpstr>Location</vt:lpstr>
      <vt:lpstr>MDList</vt:lpstr>
      <vt:lpstr>MR_HC</vt:lpstr>
      <vt:lpstr>NurseList</vt:lpstr>
      <vt:lpstr>PharmacistList</vt:lpstr>
      <vt:lpstr>PhysicistList</vt:lpstr>
      <vt:lpstr>PositionList</vt:lpstr>
      <vt:lpstr>Radiation_SafetyList</vt:lpstr>
      <vt:lpstr>ScheduleType</vt:lpstr>
      <vt:lpstr>Springdale_HC</vt:lpstr>
      <vt:lpstr>TechList</vt:lpstr>
      <vt:lpstr>Tosa_HC</vt:lpstr>
      <vt:lpstr>West_Bend_HC</vt:lpstr>
    </vt:vector>
  </TitlesOfParts>
  <Company>Froedtert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dnxz0045</dc:creator>
  <cp:lastModifiedBy>James, Lauren</cp:lastModifiedBy>
  <cp:lastPrinted>2018-10-24T17:56:46Z</cp:lastPrinted>
  <dcterms:created xsi:type="dcterms:W3CDTF">2018-10-23T18:48:41Z</dcterms:created>
  <dcterms:modified xsi:type="dcterms:W3CDTF">2019-09-24T21:11:36Z</dcterms:modified>
</cp:coreProperties>
</file>