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4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G:\departments\RadSafe\Dosimetry\Badge Applications\Forms\"/>
    </mc:Choice>
  </mc:AlternateContent>
  <xr:revisionPtr revIDLastSave="0" documentId="13_ncr:1_{1682F698-7682-4D6F-96F4-DFE530548F47}" xr6:coauthVersionLast="47" xr6:coauthVersionMax="47" xr10:uidLastSave="{00000000-0000-0000-0000-000000000000}"/>
  <workbookProtection workbookAlgorithmName="SHA-512" workbookHashValue="8xIXV8JAbMgUUCKhbgRzXCt/DvlSj4f1Fg43/m5rFtfsXVM1RhXRSByNXYbIF2tSbox3m5/4UhYeezcod1w9ew==" workbookSaltValue="vIHnq61l6fmLCPpfUPGYDQ==" workbookSpinCount="100000" lockStructure="1"/>
  <bookViews>
    <workbookView xWindow="-108" yWindow="-108" windowWidth="23256" windowHeight="12576" firstSheet="1" activeTab="2" xr2:uid="{00000000-000D-0000-FFFF-FFFF00000000}"/>
  </bookViews>
  <sheets>
    <sheet name="Admin" sheetId="3" state="hidden" r:id="rId1"/>
    <sheet name="Instructions" sheetId="4" r:id="rId2"/>
    <sheet name="Application" sheetId="1" r:id="rId3"/>
    <sheet name="Download" sheetId="2" state="hidden" r:id="rId4"/>
  </sheets>
  <definedNames>
    <definedName name="A">Application!$AO$25</definedName>
    <definedName name="AA">Application!$AP$25</definedName>
    <definedName name="AAA">Application!$AQ$25</definedName>
    <definedName name="AAAA">Application!$AR$25</definedName>
    <definedName name="AppBeginWearDate">Application!$A$6</definedName>
    <definedName name="AppDept1">Application!$A$27</definedName>
    <definedName name="AppDept2">Application!$T$30</definedName>
    <definedName name="AppDept3">Application!$T$32</definedName>
    <definedName name="AppDept4">Application!$T$34</definedName>
    <definedName name="AppDOB">Application!$R$8</definedName>
    <definedName name="APPEmail">Application!$P$6</definedName>
    <definedName name="AppFirstName">Application!$I$4</definedName>
    <definedName name="AppGender">Application!$AB$8</definedName>
    <definedName name="AppLastName">Application!$A$4</definedName>
    <definedName name="AppLoc2">Application!$A$30</definedName>
    <definedName name="AppLoc3">Application!$A$32</definedName>
    <definedName name="AppLoc4">Application!$A$34</definedName>
    <definedName name="AppLocation">Application!$A$25</definedName>
    <definedName name="AppMiddInit">Application!$AD$4</definedName>
    <definedName name="AppPhone">Application!$I$8</definedName>
    <definedName name="AppPosition">Application!$A$19</definedName>
    <definedName name="AppPositionType">Application!$A$21</definedName>
    <definedName name="AppPregnant">Application!$A$52</definedName>
    <definedName name="AppSocial">Application!$A$8</definedName>
    <definedName name="APPSubAccount">Application!$A$27</definedName>
    <definedName name="AssistantList">Assistant[Assistant]</definedName>
    <definedName name="CDI_Mequon">Table19[CDI_Mequon]</definedName>
    <definedName name="CDI_Oak_Creek">Table20[CDI_Oak_Creek]</definedName>
    <definedName name="CDI_Wauwatosa">Table26[CDI_Wauwatosa]</definedName>
    <definedName name="DeptCMH">TableCMH[FMF]</definedName>
    <definedName name="DeptFMLH">TableFMLH[FH]</definedName>
    <definedName name="DeptMCW">#REF!</definedName>
    <definedName name="DeptMequon">#REF!</definedName>
    <definedName name="DeptMoorland_Reserve">TableMR[MR_HC]</definedName>
    <definedName name="DeptSJH">TableSJH[FWB]</definedName>
    <definedName name="DeptTown_Hall">#REF!</definedName>
    <definedName name="DeptWest_Bend">TableWB[West_Bend_HC]</definedName>
    <definedName name="DeptWisconsin_Heart_Group">#REF!</definedName>
    <definedName name="Drexel_ASC">TableDrexel_ASC[Drexel_ASC]</definedName>
    <definedName name="Drexel_HC">TableDrexel[Drexel_HC]</definedName>
    <definedName name="Employer">TableEmployer[Employer]</definedName>
    <definedName name="EmploymentType">TableEmploymentType[Employment Type]</definedName>
    <definedName name="EngineerList">Engineer[Engineer]</definedName>
    <definedName name="FH">TableFMLH[FH]</definedName>
    <definedName name="FHFMH">Admin!$AU$2:$AU$18</definedName>
    <definedName name="FMF">TableCMH[FMF]</definedName>
    <definedName name="FWB">TableSJH[FWB]</definedName>
    <definedName name="Location">TableLocation[Locations]</definedName>
    <definedName name="MDList">MD[MD]</definedName>
    <definedName name="MR_HC">TableMR[MR_HC]</definedName>
    <definedName name="NurseList">Nurse[Nurse]</definedName>
    <definedName name="PharmacistList">Pharmacist[Pharmacist]</definedName>
    <definedName name="PhysicistList">Physicist[Physicist]</definedName>
    <definedName name="PositionList">Position[Position]</definedName>
    <definedName name="Radiation_Safety">RadiationSafetyTable[[Radiation Safety ]]</definedName>
    <definedName name="ScheduleType">Table25[Schedule Type]</definedName>
    <definedName name="Springdale_HC">Table14[Springdale_HC]</definedName>
    <definedName name="Technologist">TechnologistTable[Technologist]</definedName>
    <definedName name="Tosa_HC">Table17[Tosa_HC]</definedName>
    <definedName name="West_Bend_HC">TableWB[West_Bend_HC]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2" l="1"/>
  <c r="Y10" i="2" l="1"/>
  <c r="Y11" i="2"/>
  <c r="Y12" i="2"/>
  <c r="AA3" i="2" l="1"/>
  <c r="AR25" i="1"/>
  <c r="AQ25" i="1"/>
  <c r="AP25" i="1"/>
  <c r="AJ3" i="2"/>
  <c r="AK3" i="2"/>
  <c r="AL3" i="2"/>
  <c r="R3" i="2" l="1"/>
  <c r="AD3" i="2" l="1"/>
  <c r="T3" i="2" l="1"/>
  <c r="Q3" i="2"/>
  <c r="P3" i="2"/>
  <c r="M3" i="2"/>
  <c r="N3" i="2" s="1"/>
  <c r="L3" i="2"/>
  <c r="K3" i="2"/>
  <c r="J3" i="2"/>
  <c r="G3" i="2"/>
  <c r="F3" i="2"/>
  <c r="E3" i="2"/>
  <c r="AF3" i="2" l="1"/>
  <c r="AG3" i="2"/>
  <c r="AO25" i="1"/>
  <c r="AC3" i="2"/>
  <c r="AI3" i="2" s="1"/>
  <c r="AB3" i="2" l="1"/>
</calcChain>
</file>

<file path=xl/sharedStrings.xml><?xml version="1.0" encoding="utf-8"?>
<sst xmlns="http://schemas.openxmlformats.org/spreadsheetml/2006/main" count="497" uniqueCount="300">
  <si>
    <t>Phone (work)</t>
  </si>
  <si>
    <t>Employer</t>
  </si>
  <si>
    <t>Specify, if other</t>
  </si>
  <si>
    <t>Employment Type</t>
  </si>
  <si>
    <t>If temporary, how long?</t>
  </si>
  <si>
    <t>Type</t>
  </si>
  <si>
    <t>Position</t>
  </si>
  <si>
    <t>Location</t>
  </si>
  <si>
    <t>Employment</t>
  </si>
  <si>
    <t>Department</t>
  </si>
  <si>
    <t>Start</t>
  </si>
  <si>
    <t>End</t>
  </si>
  <si>
    <t>Dates Monitored (Month/Year)</t>
  </si>
  <si>
    <t>Facility</t>
  </si>
  <si>
    <t>Address</t>
  </si>
  <si>
    <t>Certification</t>
  </si>
  <si>
    <t>Acct</t>
  </si>
  <si>
    <t>Series</t>
  </si>
  <si>
    <t>Badge No.</t>
  </si>
  <si>
    <t>From</t>
  </si>
  <si>
    <t>Thru</t>
  </si>
  <si>
    <t>Comments</t>
  </si>
  <si>
    <t xml:space="preserve"> </t>
  </si>
  <si>
    <t>Radiation Exposure History</t>
  </si>
  <si>
    <t>Follow-Up</t>
  </si>
  <si>
    <t>Removed</t>
  </si>
  <si>
    <t xml:space="preserve">Temporary Badge </t>
  </si>
  <si>
    <t>Previous Exposure</t>
  </si>
  <si>
    <t>Last</t>
  </si>
  <si>
    <t>First</t>
  </si>
  <si>
    <t>Initial</t>
  </si>
  <si>
    <t>Previous Names</t>
  </si>
  <si>
    <t>Full Name</t>
  </si>
  <si>
    <t>Position Type</t>
  </si>
  <si>
    <t>Student/ Intern?</t>
  </si>
  <si>
    <t>SSN
(First 5 digits)</t>
  </si>
  <si>
    <t>ID</t>
  </si>
  <si>
    <t xml:space="preserve">DOB </t>
  </si>
  <si>
    <t>Female/ Male?</t>
  </si>
  <si>
    <t>Pregnant?</t>
  </si>
  <si>
    <t>Badge #</t>
  </si>
  <si>
    <t>Begin Wear Date</t>
  </si>
  <si>
    <t>Calculation</t>
  </si>
  <si>
    <t>Badge Type</t>
  </si>
  <si>
    <t>Body Region</t>
  </si>
  <si>
    <t>Body Part</t>
  </si>
  <si>
    <t>Holder Type</t>
  </si>
  <si>
    <t>Frequency</t>
  </si>
  <si>
    <t>If badged elsewhere, please include all other locations?</t>
  </si>
  <si>
    <t>Account</t>
  </si>
  <si>
    <t>Sub-Account Name</t>
  </si>
  <si>
    <t>Sub-Account Code</t>
  </si>
  <si>
    <t>Email Address</t>
  </si>
  <si>
    <t>Notes</t>
  </si>
  <si>
    <t>MD</t>
  </si>
  <si>
    <t>Nurse</t>
  </si>
  <si>
    <t>Assistant</t>
  </si>
  <si>
    <t>Engineer</t>
  </si>
  <si>
    <t>Pharmacist</t>
  </si>
  <si>
    <t>Physicist</t>
  </si>
  <si>
    <t>Surgeon-Orthopedics</t>
  </si>
  <si>
    <t>RN</t>
  </si>
  <si>
    <t>Surgery</t>
  </si>
  <si>
    <t>Biomedical</t>
  </si>
  <si>
    <t>Radiopharmacy</t>
  </si>
  <si>
    <t>Medical</t>
  </si>
  <si>
    <t>RSO</t>
  </si>
  <si>
    <t>Surgeon-Pulmonary</t>
  </si>
  <si>
    <t>APRN</t>
  </si>
  <si>
    <t>Radiology</t>
  </si>
  <si>
    <t>Anesthesiology</t>
  </si>
  <si>
    <t>Radiology Equipment</t>
  </si>
  <si>
    <t>Surgeon-Urology</t>
  </si>
  <si>
    <t>NP</t>
  </si>
  <si>
    <t>Breast Care</t>
  </si>
  <si>
    <t>Physician's-Orthopedic</t>
  </si>
  <si>
    <t>Radiologist-Intervascular</t>
  </si>
  <si>
    <t>LPN</t>
  </si>
  <si>
    <t>Radiologist-Abdomen</t>
  </si>
  <si>
    <t>GI</t>
  </si>
  <si>
    <t>Cath Lab</t>
  </si>
  <si>
    <t>CAA</t>
  </si>
  <si>
    <t>Radiologist-Neurology</t>
  </si>
  <si>
    <t>Breast Care Coordinator</t>
  </si>
  <si>
    <t>Radiation Therapy</t>
  </si>
  <si>
    <t>Radiologist-Breast-WHC</t>
  </si>
  <si>
    <t>CRNA</t>
  </si>
  <si>
    <t>Radiologist-Musculoskeletal</t>
  </si>
  <si>
    <t>Mammo</t>
  </si>
  <si>
    <t>Speech Therapist</t>
  </si>
  <si>
    <t>Cardiologist-Cardiovascular</t>
  </si>
  <si>
    <t>Other</t>
  </si>
  <si>
    <t>Neurologist-Neurology</t>
  </si>
  <si>
    <t>Anesthesiologist</t>
  </si>
  <si>
    <t>Phone</t>
  </si>
  <si>
    <t>Student</t>
  </si>
  <si>
    <t>Intern</t>
  </si>
  <si>
    <t>Specify, if other or student/intern</t>
  </si>
  <si>
    <t>MCW</t>
  </si>
  <si>
    <t>Locations</t>
  </si>
  <si>
    <t>Breast Imaging</t>
  </si>
  <si>
    <t>Cardiac Cath Lab</t>
  </si>
  <si>
    <t>Cardiac EP Lab</t>
  </si>
  <si>
    <t>CT</t>
  </si>
  <si>
    <t xml:space="preserve">ER </t>
  </si>
  <si>
    <t>GI Lab</t>
  </si>
  <si>
    <t>Interventional Nueroradiology</t>
  </si>
  <si>
    <t>Interventional Radiology</t>
  </si>
  <si>
    <t>Neuro Res</t>
  </si>
  <si>
    <t>Nuclear Medicine</t>
  </si>
  <si>
    <t>Pulmonary Med</t>
  </si>
  <si>
    <t>Rad Tech School</t>
  </si>
  <si>
    <t>Urology</t>
  </si>
  <si>
    <t>Please do not write in this space</t>
  </si>
  <si>
    <t>Ambulatory Surgery Center</t>
  </si>
  <si>
    <t>Radiologists</t>
  </si>
  <si>
    <t>Speech Therapy</t>
  </si>
  <si>
    <t>Jackson Health Center</t>
  </si>
  <si>
    <t>Do not write in red cells</t>
  </si>
  <si>
    <t>Additional Locations (Additional locations requiring dosimeter):</t>
  </si>
  <si>
    <t>Podiatrist</t>
  </si>
  <si>
    <t>West_Bend_HC</t>
  </si>
  <si>
    <t xml:space="preserve">If you are pregnant or planning to become pregnant, it is important to speak with your RSO regarding fetal monitoring.  Please </t>
  </si>
  <si>
    <t>check box if you would like to receive more information and/or a declaration of pregnancy form.  All monitoring is done in strict confidentiality.</t>
  </si>
  <si>
    <t>I have read and understand the certification statement</t>
  </si>
  <si>
    <t>MCW - Medical College of Wisconsin</t>
  </si>
  <si>
    <t>FMLH - Froedtert Memorial Luthern Hospital</t>
  </si>
  <si>
    <t>CP Clinic - Community Physicians</t>
  </si>
  <si>
    <t>Full-Time - Regular</t>
  </si>
  <si>
    <t>Part-Time - Regular</t>
  </si>
  <si>
    <t>Fellow</t>
  </si>
  <si>
    <t>Resident</t>
  </si>
  <si>
    <t>Schedule Type</t>
  </si>
  <si>
    <t>SFT - Full-Time</t>
  </si>
  <si>
    <t>SPT - Scheduled Part-Time</t>
  </si>
  <si>
    <t>OPT - Optional Part-Time</t>
  </si>
  <si>
    <t>7/70 A</t>
  </si>
  <si>
    <t>7/70 B</t>
  </si>
  <si>
    <r>
      <t>Location</t>
    </r>
    <r>
      <rPr>
        <b/>
        <sz val="10"/>
        <color theme="1"/>
        <rFont val="Calibri"/>
        <family val="2"/>
        <scheme val="minor"/>
      </rPr>
      <t xml:space="preserve"> (Primary location where exposure is received)</t>
    </r>
  </si>
  <si>
    <t>Gastroenterology</t>
  </si>
  <si>
    <t xml:space="preserve">Lab </t>
  </si>
  <si>
    <t xml:space="preserve">Radiology </t>
  </si>
  <si>
    <t>Calhoun Health Center</t>
  </si>
  <si>
    <t>Germantown Health Center</t>
  </si>
  <si>
    <t>Sargeant Health Center</t>
  </si>
  <si>
    <t>McKinley Health Center</t>
  </si>
  <si>
    <t>Mequon Health Center</t>
  </si>
  <si>
    <t>Sussex Health Center</t>
  </si>
  <si>
    <t>Tosa Health Center</t>
  </si>
  <si>
    <t>MCW -Medical College of Wisconsin</t>
  </si>
  <si>
    <t>Spine Care Clinic</t>
  </si>
  <si>
    <t>Hand Clinic</t>
  </si>
  <si>
    <t>Vlookup Location</t>
  </si>
  <si>
    <t>FH-Froedtert Hospital</t>
  </si>
  <si>
    <t>FH</t>
  </si>
  <si>
    <t>FMF</t>
  </si>
  <si>
    <t>FWB</t>
  </si>
  <si>
    <t>Brookfield_H&amp;V</t>
  </si>
  <si>
    <t>Calhoun_HC</t>
  </si>
  <si>
    <t>Brookfield Heart and Vascular Clinic</t>
  </si>
  <si>
    <t>CDI_Mequon</t>
  </si>
  <si>
    <t>CDI_Oak_Creek</t>
  </si>
  <si>
    <t>CDI_Wauwatosa</t>
  </si>
  <si>
    <t>Drexel Town Square Health Center</t>
  </si>
  <si>
    <t>Drexel_HC</t>
  </si>
  <si>
    <t>Germantown_HC</t>
  </si>
  <si>
    <t>Greenfield_Highlands_HC</t>
  </si>
  <si>
    <t>Jackson_HC</t>
  </si>
  <si>
    <t>McKinley_HC</t>
  </si>
  <si>
    <t>Mequon_HC</t>
  </si>
  <si>
    <t>North_Hills_HC</t>
  </si>
  <si>
    <t>Sargeant_HC</t>
  </si>
  <si>
    <t>Springdale_HC</t>
  </si>
  <si>
    <t>Sussex_HC</t>
  </si>
  <si>
    <t>Tosa_HC</t>
  </si>
  <si>
    <t>Town_Hall_HC</t>
  </si>
  <si>
    <t>West Bend Health Center</t>
  </si>
  <si>
    <t>Location Code</t>
  </si>
  <si>
    <t>Lookup Name</t>
  </si>
  <si>
    <t>Vlookup Loc2</t>
  </si>
  <si>
    <t>Vlookup Loc3</t>
  </si>
  <si>
    <t>Vlookup Loc4</t>
  </si>
  <si>
    <t>Fac1</t>
  </si>
  <si>
    <t>Fac2</t>
  </si>
  <si>
    <t>Fac3</t>
  </si>
  <si>
    <t>Fac4</t>
  </si>
  <si>
    <t>MR_HC</t>
  </si>
  <si>
    <t xml:space="preserve"> Middle Initial</t>
  </si>
  <si>
    <t>_RadSafe-Dosimetry@mcw.edu</t>
  </si>
  <si>
    <t>Please fill out the form that is attached by:</t>
  </si>
  <si>
    <t>(Don't miss the beginning underscore if typing it out)</t>
  </si>
  <si>
    <t>2.       Go to the Application tab at the bottom of this page and click on it</t>
  </si>
  <si>
    <r>
      <t>4.</t>
    </r>
    <r>
      <rPr>
        <i/>
        <sz val="24"/>
        <color rgb="FF1F497D"/>
        <rFont val="Times New Roman"/>
        <family val="1"/>
      </rPr>
      <t xml:space="preserve">     </t>
    </r>
    <r>
      <rPr>
        <i/>
        <sz val="24"/>
        <color rgb="FF1F497D"/>
        <rFont val="Calibri"/>
        <family val="2"/>
        <scheme val="minor"/>
      </rPr>
      <t xml:space="preserve">Save it again to your desktop </t>
    </r>
  </si>
  <si>
    <r>
      <t>6.</t>
    </r>
    <r>
      <rPr>
        <sz val="24"/>
        <color rgb="FF1F497D"/>
        <rFont val="Times New Roman"/>
        <family val="1"/>
      </rPr>
      <t xml:space="preserve">      </t>
    </r>
    <r>
      <rPr>
        <sz val="24"/>
        <color rgb="FF1F497D"/>
        <rFont val="Calibri"/>
        <family val="2"/>
        <scheme val="minor"/>
      </rPr>
      <t>In the Subject line put the word SECURE</t>
    </r>
  </si>
  <si>
    <t>7.       Email to</t>
  </si>
  <si>
    <r>
      <t>5.</t>
    </r>
    <r>
      <rPr>
        <sz val="24"/>
        <color rgb="FF1F497D"/>
        <rFont val="Times New Roman"/>
        <family val="1"/>
      </rPr>
      <t xml:space="preserve">      Next- at the top of this form--&gt; </t>
    </r>
    <r>
      <rPr>
        <sz val="24"/>
        <color rgb="FF1F497D"/>
        <rFont val="Calibri"/>
        <family val="2"/>
        <scheme val="minor"/>
      </rPr>
      <t>Go under “File”, then “Share”,then “Email”, then  “Send as an attachment”</t>
    </r>
  </si>
  <si>
    <t>**</t>
  </si>
  <si>
    <r>
      <t xml:space="preserve">8.      REMEMBER ALL ITEMS MARKED WITH </t>
    </r>
    <r>
      <rPr>
        <sz val="24"/>
        <color rgb="FFFF0000"/>
        <rFont val="Calibri"/>
        <family val="2"/>
        <scheme val="minor"/>
      </rPr>
      <t>**</t>
    </r>
    <r>
      <rPr>
        <sz val="24"/>
        <color rgb="FF1F497D"/>
        <rFont val="Calibri"/>
        <family val="2"/>
        <scheme val="minor"/>
      </rPr>
      <t xml:space="preserve"> MUST BE COMPLETED IN ORDER TO OBTAIN A DOSIMETER</t>
    </r>
  </si>
  <si>
    <t>Steps to fill out badge application: - PLEASE FILL OUT AND SUBMIT ELECTRONICALLY</t>
  </si>
  <si>
    <t>Temporary Badge</t>
  </si>
  <si>
    <r>
      <t xml:space="preserve">SSN
</t>
    </r>
    <r>
      <rPr>
        <b/>
        <sz val="10"/>
        <rFont val="Calibri"/>
        <family val="2"/>
        <scheme val="minor"/>
      </rPr>
      <t>(1st 5 digits)</t>
    </r>
  </si>
  <si>
    <t xml:space="preserve">ID </t>
  </si>
  <si>
    <t>DOB</t>
  </si>
  <si>
    <t>Email</t>
  </si>
  <si>
    <t>Badge Code</t>
  </si>
  <si>
    <t>Color Code</t>
  </si>
  <si>
    <t>Badge-Body Region</t>
  </si>
  <si>
    <t>Badge-Holder-Code</t>
  </si>
  <si>
    <t>Badge-Bady Part Code</t>
  </si>
  <si>
    <t>Previous Name</t>
  </si>
  <si>
    <t>ID2</t>
  </si>
  <si>
    <t>FMFH- Froedtert Menomonee Falls Hospital</t>
  </si>
  <si>
    <t>FWBH - Froedtert West Bend Hospital</t>
  </si>
  <si>
    <t>RAYUS - Mequon</t>
  </si>
  <si>
    <t>RAYUS - Oak Creek</t>
  </si>
  <si>
    <t>RAYUS - Wauwatosa</t>
  </si>
  <si>
    <t>Drexel Ambulatory Surgery Center</t>
  </si>
  <si>
    <t>FMFH - Froedtert Menomonee Falls Hospital</t>
  </si>
  <si>
    <t>RAYUS - Greenfield Highlands</t>
  </si>
  <si>
    <t>Mequon Neighborhood Hospital</t>
  </si>
  <si>
    <t>RAYUS - North Hills</t>
  </si>
  <si>
    <t>Pewaukee Neighborhood Hospital</t>
  </si>
  <si>
    <t>Orthopedic Sports and Spine Center (OSSC)</t>
  </si>
  <si>
    <t>West Bend Ambulatory Surgery Center</t>
  </si>
  <si>
    <t>Ultrasound</t>
  </si>
  <si>
    <t>CDI / RAYUS</t>
  </si>
  <si>
    <t>Medical Physics / Radiation Safety</t>
  </si>
  <si>
    <t>Ortho</t>
  </si>
  <si>
    <t>Radiation Therapist</t>
  </si>
  <si>
    <t>OB/GYN - Women's Health Center</t>
  </si>
  <si>
    <t>Radiation Safety Specialist</t>
  </si>
  <si>
    <r>
      <t xml:space="preserve">Last Name </t>
    </r>
    <r>
      <rPr>
        <b/>
        <sz val="8.5"/>
        <color rgb="FFFF0000"/>
        <rFont val="Calibri"/>
        <family val="2"/>
        <scheme val="minor"/>
      </rPr>
      <t>**</t>
    </r>
  </si>
  <si>
    <r>
      <t xml:space="preserve">First Name </t>
    </r>
    <r>
      <rPr>
        <b/>
        <sz val="8.5"/>
        <color rgb="FFFF0000"/>
        <rFont val="Calibri"/>
        <family val="2"/>
        <scheme val="minor"/>
      </rPr>
      <t>**</t>
    </r>
  </si>
  <si>
    <r>
      <t xml:space="preserve">Date </t>
    </r>
    <r>
      <rPr>
        <b/>
        <sz val="8.5"/>
        <color rgb="FFFF0000"/>
        <rFont val="Calibri"/>
        <family val="2"/>
        <scheme val="minor"/>
      </rPr>
      <t>**</t>
    </r>
  </si>
  <si>
    <r>
      <t xml:space="preserve">SSN (1st 5 digits only) </t>
    </r>
    <r>
      <rPr>
        <b/>
        <sz val="8.5"/>
        <color rgb="FFFF0000"/>
        <rFont val="Calibri"/>
        <family val="2"/>
        <scheme val="minor"/>
      </rPr>
      <t>**</t>
    </r>
  </si>
  <si>
    <r>
      <t>Date of Birth</t>
    </r>
    <r>
      <rPr>
        <b/>
        <sz val="8.5"/>
        <color rgb="FFFF0000"/>
        <rFont val="Calibri"/>
        <family val="2"/>
        <scheme val="minor"/>
      </rPr>
      <t xml:space="preserve">  **</t>
    </r>
  </si>
  <si>
    <r>
      <t xml:space="preserve">Employer  </t>
    </r>
    <r>
      <rPr>
        <b/>
        <sz val="8.5"/>
        <color rgb="FFFF0000"/>
        <rFont val="Calibri"/>
        <family val="2"/>
        <scheme val="minor"/>
      </rPr>
      <t>**</t>
    </r>
  </si>
  <si>
    <r>
      <t xml:space="preserve">Employment Type </t>
    </r>
    <r>
      <rPr>
        <b/>
        <sz val="8.5"/>
        <color rgb="FFFF0000"/>
        <rFont val="Calibri"/>
        <family val="2"/>
        <scheme val="minor"/>
      </rPr>
      <t>**</t>
    </r>
  </si>
  <si>
    <r>
      <t>Schedule Type</t>
    </r>
    <r>
      <rPr>
        <b/>
        <sz val="8.5"/>
        <color rgb="FFFF0000"/>
        <rFont val="Calibri"/>
        <family val="2"/>
        <scheme val="minor"/>
      </rPr>
      <t xml:space="preserve">  **</t>
    </r>
  </si>
  <si>
    <r>
      <t xml:space="preserve">Position  </t>
    </r>
    <r>
      <rPr>
        <b/>
        <sz val="8.5"/>
        <color rgb="FFFF0000"/>
        <rFont val="Calibri"/>
        <family val="2"/>
        <scheme val="minor"/>
      </rPr>
      <t>**</t>
    </r>
  </si>
  <si>
    <r>
      <t>Department</t>
    </r>
    <r>
      <rPr>
        <b/>
        <sz val="8.5"/>
        <color rgb="FFFF0000"/>
        <rFont val="Calibri"/>
        <family val="2"/>
        <scheme val="minor"/>
      </rPr>
      <t xml:space="preserve">  **</t>
    </r>
  </si>
  <si>
    <r>
      <t xml:space="preserve">Facility  </t>
    </r>
    <r>
      <rPr>
        <b/>
        <sz val="8.5"/>
        <color rgb="FFFF0000"/>
        <rFont val="Calibri"/>
        <family val="2"/>
        <scheme val="minor"/>
      </rPr>
      <t>**</t>
    </r>
  </si>
  <si>
    <r>
      <t xml:space="preserve">Applicant Information                                                                                                                  </t>
    </r>
    <r>
      <rPr>
        <b/>
        <sz val="12"/>
        <color rgb="FFFF0000"/>
        <rFont val="Calibri"/>
        <family val="2"/>
        <scheme val="minor"/>
      </rPr>
      <t xml:space="preserve"> (** REQUIRED)</t>
    </r>
  </si>
  <si>
    <t>FHFMH - Froedtert Holy Family Memorial Hospital</t>
  </si>
  <si>
    <t>Echocardiology</t>
  </si>
  <si>
    <t>FHFMH</t>
  </si>
  <si>
    <t>Mammography</t>
  </si>
  <si>
    <t>Radiation Oncology</t>
  </si>
  <si>
    <t>Pathology</t>
  </si>
  <si>
    <r>
      <t>3.</t>
    </r>
    <r>
      <rPr>
        <i/>
        <sz val="24"/>
        <color rgb="FF1F497D"/>
        <rFont val="Times New Roman"/>
        <family val="1"/>
      </rPr>
      <t xml:space="preserve">     </t>
    </r>
    <r>
      <rPr>
        <i/>
        <sz val="24"/>
        <color rgb="FF1F497D"/>
        <rFont val="Calibri"/>
        <family val="2"/>
        <scheme val="minor"/>
      </rPr>
      <t>Fill out in Excel by using the drop downs where they are present or typing in the open boxes</t>
    </r>
  </si>
  <si>
    <r>
      <t>1.</t>
    </r>
    <r>
      <rPr>
        <i/>
        <sz val="24"/>
        <color rgb="FF1F497D"/>
        <rFont val="Times New Roman"/>
        <family val="1"/>
      </rPr>
      <t xml:space="preserve">     </t>
    </r>
    <r>
      <rPr>
        <i/>
        <sz val="24"/>
        <color rgb="FF1F497D"/>
        <rFont val="Calibri"/>
        <family val="2"/>
        <scheme val="minor"/>
      </rPr>
      <t xml:space="preserve">Save this form (Excel file) to your desktop with your Name </t>
    </r>
  </si>
  <si>
    <t>RAYUS</t>
  </si>
  <si>
    <t>Physician Assistant</t>
  </si>
  <si>
    <r>
      <rPr>
        <b/>
        <i/>
        <sz val="10"/>
        <color theme="1"/>
        <rFont val="Calibri"/>
        <family val="2"/>
        <scheme val="minor"/>
      </rPr>
      <t>Note:</t>
    </r>
    <r>
      <rPr>
        <i/>
        <sz val="10"/>
        <color theme="1"/>
        <rFont val="Calibri"/>
        <family val="2"/>
        <scheme val="minor"/>
      </rPr>
      <t xml:space="preserve"> If you do not wish to use a SSN, please provide your employee badge ID number. </t>
    </r>
  </si>
  <si>
    <t>Bluemound Hospital</t>
  </si>
  <si>
    <t>Harbor Town Campus</t>
  </si>
  <si>
    <t>Moorland Reserve Health Center / New Berlin Neighborhood Hospital</t>
  </si>
  <si>
    <r>
      <t>Gender</t>
    </r>
    <r>
      <rPr>
        <b/>
        <sz val="8.5"/>
        <color rgb="FFFF0000"/>
        <rFont val="Calibri"/>
        <family val="2"/>
        <scheme val="minor"/>
      </rPr>
      <t xml:space="preserve"> </t>
    </r>
  </si>
  <si>
    <t>IPP OR</t>
  </si>
  <si>
    <t xml:space="preserve">Speech Pathology </t>
  </si>
  <si>
    <t xml:space="preserve">Cytology </t>
  </si>
  <si>
    <t xml:space="preserve">Anesthesiology </t>
  </si>
  <si>
    <t>Diagnostic Radiology</t>
  </si>
  <si>
    <t>Drexel_ASC</t>
  </si>
  <si>
    <t>Cardiology</t>
  </si>
  <si>
    <t>HTM / Rad Safety</t>
  </si>
  <si>
    <t>Cancer Care / Radiation Oncology</t>
  </si>
  <si>
    <t>RNs</t>
  </si>
  <si>
    <t>Stress Lab</t>
  </si>
  <si>
    <t>GI Surgery</t>
  </si>
  <si>
    <t>Mequon_Hosp</t>
  </si>
  <si>
    <t>Radiologists / MDs</t>
  </si>
  <si>
    <t>OSSC</t>
  </si>
  <si>
    <t>PWK</t>
  </si>
  <si>
    <t>Sheboygan North - 924 N. Taylor Drive</t>
  </si>
  <si>
    <t>Harbor_Town</t>
  </si>
  <si>
    <t>Sheboygan_N</t>
  </si>
  <si>
    <t>Menomonee Falls Town Hall Health Center</t>
  </si>
  <si>
    <t>West_Bend_ASC</t>
  </si>
  <si>
    <t>Menomonee Falls Ambulatory Surgery Center</t>
  </si>
  <si>
    <t>MF_ASC</t>
  </si>
  <si>
    <t>Sheboygan South - 3736 Taylor Drive</t>
  </si>
  <si>
    <t>Sheboygan_S</t>
  </si>
  <si>
    <t>Fond du Lac Clinic</t>
  </si>
  <si>
    <t>Fond_du_Lac_Clinic</t>
  </si>
  <si>
    <t>Brookfield_HV</t>
  </si>
  <si>
    <t xml:space="preserve">Position Type </t>
  </si>
  <si>
    <r>
      <t xml:space="preserve">E-Mail (Work) </t>
    </r>
    <r>
      <rPr>
        <b/>
        <sz val="8.5"/>
        <color rgb="FFFF0000"/>
        <rFont val="Calibri"/>
        <family val="2"/>
        <scheme val="minor"/>
      </rPr>
      <t>**</t>
    </r>
  </si>
  <si>
    <t>Start Date</t>
  </si>
  <si>
    <t>Radiology Admin, Neuroradiology</t>
  </si>
  <si>
    <t>Women's Health Center</t>
  </si>
  <si>
    <t xml:space="preserve">Please check box if you are currently being issued a dosimeter at another location outside of Froedtert/MCW </t>
  </si>
  <si>
    <t>Preferred Name to be Printed on Dosimeter</t>
  </si>
  <si>
    <t>Technologist</t>
  </si>
  <si>
    <t>confidentiality.</t>
  </si>
  <si>
    <t>If you are currently assigned a dosimeter (i.e. OSL,TLD, film badge) at another facility or have been in the last calendar year, please provide the information below:</t>
  </si>
  <si>
    <t>Individuals working with radiation have certain rights and responsibilities described in state and federal regulations.  These regulations are available at the Office of Radiation Safety, FMLH Pavilion, Room L760B, MCW MEB 0760, or FMFH Room S3016 H&amp;V tower.  You should familiarize yourself with the provisions that apply to your involvement with radiation.  If you have questions or concerns, contact the Office of Radiation Safety at 414-955-4347 (FMLH &amp; MCW), or 262-257-3366 (CHD, HFM, &amp; CP Clinics).</t>
  </si>
  <si>
    <t xml:space="preserve">Radiation Safety </t>
  </si>
  <si>
    <t>Radiation_Safety</t>
  </si>
  <si>
    <t>Spine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</si>
</sst>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numFmt numFmtId="165" formatCode="###\-##"/>
    <numFmt numFmtId="166" formatCode="\(###\)###\-####"/>
    <numFmt numFmtId="167" formatCode="mm/dd/yyyy"/>
  </numFmts>
  <fonts count="33"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i/>
      <sz val="10"/>
      <color theme="1"/>
      <name val="Calibri"/>
      <family val="2"/>
      <scheme val="minor"/>
    </font>
    <font>
      <b/>
      <i/>
      <sz val="10"/>
      <color theme="1"/>
      <name val="Calibri"/>
      <family val="2"/>
      <scheme val="minor"/>
    </font>
    <font>
      <b/>
      <sz val="9"/>
      <color theme="1"/>
      <name val="Calibri"/>
      <family val="2"/>
      <scheme val="minor"/>
    </font>
    <font>
      <b/>
      <sz val="10"/>
      <color theme="1"/>
      <name val="Calibri"/>
      <family val="2"/>
      <scheme val="minor"/>
    </font>
    <font>
      <sz val="8.5"/>
      <color theme="1"/>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
      <b/>
      <sz val="16"/>
      <color rgb="FFFF0000"/>
      <name val="Calibri"/>
      <family val="2"/>
      <scheme val="minor"/>
    </font>
    <font>
      <sz val="14"/>
      <color theme="1"/>
      <name val="Calibri"/>
      <family val="2"/>
      <scheme val="minor"/>
    </font>
    <font>
      <b/>
      <sz val="14"/>
      <color theme="1"/>
      <name val="Calibri"/>
      <family val="2"/>
      <scheme val="minor"/>
    </font>
    <font>
      <sz val="11"/>
      <name val="Calibri"/>
      <family val="2"/>
      <scheme val="minor"/>
    </font>
    <font>
      <sz val="24"/>
      <color theme="1"/>
      <name val="Calibri"/>
      <family val="2"/>
      <scheme val="minor"/>
    </font>
    <font>
      <u/>
      <sz val="24"/>
      <color theme="10"/>
      <name val="Calibri"/>
      <family val="2"/>
      <scheme val="minor"/>
    </font>
    <font>
      <b/>
      <i/>
      <u/>
      <sz val="24"/>
      <color rgb="FF1F497D"/>
      <name val="Calibri"/>
      <family val="2"/>
      <scheme val="minor"/>
    </font>
    <font>
      <i/>
      <sz val="24"/>
      <color rgb="FF1F497D"/>
      <name val="Calibri"/>
      <family val="2"/>
      <scheme val="minor"/>
    </font>
    <font>
      <i/>
      <sz val="24"/>
      <color rgb="FF1F497D"/>
      <name val="Times New Roman"/>
      <family val="1"/>
    </font>
    <font>
      <sz val="24"/>
      <color rgb="FF1F497D"/>
      <name val="Calibri"/>
      <family val="2"/>
      <scheme val="minor"/>
    </font>
    <font>
      <sz val="24"/>
      <color rgb="FF1F497D"/>
      <name val="Times New Roman"/>
      <family val="1"/>
    </font>
    <font>
      <sz val="10"/>
      <color rgb="FFFF0000"/>
      <name val="Calibri"/>
      <family val="2"/>
      <scheme val="minor"/>
    </font>
    <font>
      <b/>
      <sz val="12"/>
      <color rgb="FFFF0000"/>
      <name val="Calibri"/>
      <family val="2"/>
      <scheme val="minor"/>
    </font>
    <font>
      <sz val="24"/>
      <color rgb="FFFF0000"/>
      <name val="Calibri"/>
      <family val="2"/>
      <scheme val="minor"/>
    </font>
    <font>
      <b/>
      <sz val="12"/>
      <name val="Calibri"/>
      <family val="2"/>
      <scheme val="minor"/>
    </font>
    <font>
      <b/>
      <sz val="10"/>
      <name val="Calibri"/>
      <family val="2"/>
      <scheme val="minor"/>
    </font>
    <font>
      <b/>
      <sz val="12"/>
      <color theme="0"/>
      <name val="Calibri"/>
      <family val="2"/>
      <scheme val="minor"/>
    </font>
    <font>
      <b/>
      <sz val="8.5"/>
      <color theme="1"/>
      <name val="Calibri"/>
      <family val="2"/>
      <scheme val="minor"/>
    </font>
    <font>
      <b/>
      <sz val="8.5"/>
      <color rgb="FFFF0000"/>
      <name val="Calibri"/>
      <family val="2"/>
      <scheme val="minor"/>
    </font>
    <font>
      <b/>
      <sz val="14"/>
      <color theme="0"/>
      <name val="Calibri"/>
      <family val="2"/>
      <scheme val="minor"/>
    </font>
  </fonts>
  <fills count="14">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FFFFCC"/>
        <bgColor indexed="64"/>
      </patternFill>
    </fill>
    <fill>
      <patternFill patternType="solid">
        <fgColor rgb="FFFF9F9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bgColor theme="8"/>
      </patternFill>
    </fill>
    <fill>
      <patternFill patternType="solid">
        <fgColor theme="8" tint="0.79998168889431442"/>
        <bgColor theme="8" tint="0.79998168889431442"/>
      </patternFill>
    </fill>
    <fill>
      <patternFill patternType="solid">
        <fgColor theme="8" tint="0.59999389629810485"/>
        <bgColor theme="8" tint="0.59999389629810485"/>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theme="0"/>
      </top>
      <bottom/>
      <diagonal/>
    </border>
    <border>
      <left/>
      <right/>
      <top style="thick">
        <color theme="0"/>
      </top>
      <bottom/>
      <diagonal/>
    </border>
  </borders>
  <cellStyleXfs count="2">
    <xf numFmtId="0" fontId="0" fillId="0" borderId="0"/>
    <xf numFmtId="0" fontId="11" fillId="0" borderId="0" applyNumberFormat="0" applyFill="0" applyBorder="0" applyAlignment="0" applyProtection="0"/>
  </cellStyleXfs>
  <cellXfs count="176">
    <xf numFmtId="0" fontId="0" fillId="0" borderId="0" xfId="0"/>
    <xf numFmtId="0" fontId="0" fillId="0" borderId="0" xfId="0" applyAlignment="1">
      <alignment wrapText="1"/>
    </xf>
    <xf numFmtId="49" fontId="0" fillId="0" borderId="0" xfId="0" applyNumberFormat="1"/>
    <xf numFmtId="0" fontId="10" fillId="0" borderId="0" xfId="0" applyFont="1" applyAlignment="1">
      <alignment horizontal="center"/>
    </xf>
    <xf numFmtId="0" fontId="0" fillId="0" borderId="0" xfId="0" quotePrefix="1"/>
    <xf numFmtId="0" fontId="0" fillId="0" borderId="0" xfId="0" applyAlignment="1">
      <alignment horizontal="center"/>
    </xf>
    <xf numFmtId="0" fontId="0" fillId="0" borderId="0" xfId="0" applyAlignment="1">
      <alignment horizontal="left"/>
    </xf>
    <xf numFmtId="0" fontId="0" fillId="5" borderId="0" xfId="0" quotePrefix="1" applyFill="1" applyAlignment="1">
      <alignment horizontal="center" vertical="center"/>
    </xf>
    <xf numFmtId="0" fontId="0" fillId="5" borderId="0" xfId="0" applyFill="1" applyAlignment="1">
      <alignment horizontal="center" vertical="center"/>
    </xf>
    <xf numFmtId="166" fontId="0" fillId="5" borderId="0" xfId="0" applyNumberFormat="1" applyFill="1" applyAlignment="1">
      <alignment horizontal="center" vertical="center"/>
    </xf>
    <xf numFmtId="164" fontId="0" fillId="5" borderId="0" xfId="0" applyNumberFormat="1" applyFill="1" applyAlignment="1">
      <alignment horizontal="center" vertical="center"/>
    </xf>
    <xf numFmtId="164" fontId="0" fillId="0" borderId="0" xfId="0" applyNumberFormat="1" applyAlignment="1">
      <alignment horizontal="center" vertical="center"/>
    </xf>
    <xf numFmtId="0" fontId="0" fillId="0" borderId="0" xfId="0" applyAlignment="1">
      <alignment vertical="center"/>
    </xf>
    <xf numFmtId="0" fontId="0" fillId="5" borderId="0" xfId="0" applyFill="1" applyAlignment="1">
      <alignment vertical="center"/>
    </xf>
    <xf numFmtId="167" fontId="0" fillId="5" borderId="0" xfId="0" applyNumberFormat="1" applyFill="1" applyAlignment="1">
      <alignment horizontal="center" vertical="center"/>
    </xf>
    <xf numFmtId="167" fontId="0" fillId="0" borderId="0" xfId="0" applyNumberFormat="1" applyAlignment="1">
      <alignment horizontal="center" vertical="center"/>
    </xf>
    <xf numFmtId="0" fontId="13" fillId="0" borderId="0" xfId="0" applyFont="1" applyAlignment="1">
      <alignment vertical="center"/>
    </xf>
    <xf numFmtId="0" fontId="12" fillId="0" borderId="0" xfId="0" applyFont="1"/>
    <xf numFmtId="0" fontId="14"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xf>
    <xf numFmtId="0" fontId="0" fillId="5" borderId="0" xfId="0" applyFill="1" applyAlignment="1">
      <alignment vertical="center" wrapText="1"/>
    </xf>
    <xf numFmtId="0" fontId="16" fillId="5" borderId="0" xfId="0" applyFont="1" applyFill="1" applyAlignment="1">
      <alignment horizontal="center" vertical="center"/>
    </xf>
    <xf numFmtId="0" fontId="5" fillId="0" borderId="0" xfId="0" applyFont="1" applyAlignment="1">
      <alignment vertical="center"/>
    </xf>
    <xf numFmtId="49" fontId="0" fillId="0" borderId="0" xfId="0" applyNumberFormat="1" applyAlignment="1">
      <alignment horizontal="center"/>
    </xf>
    <xf numFmtId="0" fontId="9" fillId="0" borderId="0" xfId="0" applyFont="1"/>
    <xf numFmtId="0" fontId="3" fillId="3" borderId="5" xfId="0" applyFont="1" applyFill="1" applyBorder="1" applyAlignment="1">
      <alignment horizontal="left" vertical="center" wrapText="1"/>
    </xf>
    <xf numFmtId="0" fontId="4" fillId="3" borderId="5" xfId="0" applyFont="1" applyFill="1" applyBorder="1" applyAlignment="1">
      <alignment horizontal="left" vertical="top" wrapText="1"/>
    </xf>
    <xf numFmtId="0" fontId="4" fillId="0" borderId="5" xfId="0" applyFont="1" applyBorder="1" applyAlignment="1">
      <alignment vertical="top" wrapText="1"/>
    </xf>
    <xf numFmtId="0" fontId="4" fillId="3" borderId="5" xfId="0" applyFont="1" applyFill="1" applyBorder="1" applyAlignment="1">
      <alignment vertical="top" wrapText="1"/>
    </xf>
    <xf numFmtId="0" fontId="4" fillId="3" borderId="5" xfId="0" applyFont="1" applyFill="1" applyBorder="1" applyAlignment="1">
      <alignment vertical="center" wrapText="1"/>
    </xf>
    <xf numFmtId="0" fontId="4" fillId="6" borderId="28" xfId="0" applyFont="1" applyFill="1" applyBorder="1" applyAlignment="1" applyProtection="1">
      <alignment horizontal="center" vertical="center" wrapText="1"/>
      <protection locked="0"/>
    </xf>
    <xf numFmtId="0" fontId="17" fillId="0" borderId="0" xfId="0" applyFont="1"/>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indent="5"/>
    </xf>
    <xf numFmtId="0" fontId="22" fillId="0" borderId="0" xfId="0" applyFont="1" applyAlignment="1">
      <alignment horizontal="left" vertical="center" indent="5"/>
    </xf>
    <xf numFmtId="0" fontId="18" fillId="0" borderId="0" xfId="1" applyFont="1" applyProtection="1"/>
    <xf numFmtId="0" fontId="27" fillId="7" borderId="0" xfId="0" applyFont="1" applyFill="1" applyAlignment="1">
      <alignment horizontal="center" textRotation="90"/>
    </xf>
    <xf numFmtId="0" fontId="27" fillId="8" borderId="0" xfId="0" applyFont="1" applyFill="1" applyAlignment="1">
      <alignment horizontal="center" vertical="center"/>
    </xf>
    <xf numFmtId="0" fontId="27" fillId="8" borderId="0" xfId="0" applyFont="1" applyFill="1" applyAlignment="1">
      <alignment horizontal="center" vertical="center" wrapText="1"/>
    </xf>
    <xf numFmtId="14" fontId="27" fillId="8" borderId="0" xfId="0" applyNumberFormat="1" applyFont="1" applyFill="1" applyAlignment="1">
      <alignment horizontal="center" vertical="center" wrapText="1"/>
    </xf>
    <xf numFmtId="0" fontId="27" fillId="8" borderId="0" xfId="0" applyFont="1" applyFill="1" applyAlignment="1">
      <alignment horizontal="center" wrapText="1"/>
    </xf>
    <xf numFmtId="0" fontId="27" fillId="7" borderId="0" xfId="0" applyFont="1" applyFill="1" applyAlignment="1">
      <alignment horizontal="center" vertical="center" wrapText="1"/>
    </xf>
    <xf numFmtId="0" fontId="27" fillId="9" borderId="0" xfId="0" applyFont="1" applyFill="1" applyAlignment="1">
      <alignment horizontal="center" vertical="center" wrapText="1"/>
    </xf>
    <xf numFmtId="0" fontId="29" fillId="10" borderId="0" xfId="0" applyFont="1" applyFill="1" applyAlignment="1">
      <alignment horizontal="center" vertical="center"/>
    </xf>
    <xf numFmtId="0" fontId="0" fillId="0" borderId="0" xfId="0" applyProtection="1">
      <protection locked="0"/>
    </xf>
    <xf numFmtId="0" fontId="0" fillId="6" borderId="25" xfId="0" applyFill="1" applyBorder="1"/>
    <xf numFmtId="0" fontId="0" fillId="6" borderId="18" xfId="0" applyFill="1" applyBorder="1"/>
    <xf numFmtId="0" fontId="4" fillId="3" borderId="9" xfId="0" applyFont="1" applyFill="1" applyBorder="1" applyAlignment="1">
      <alignment horizontal="left" vertical="top" wrapText="1"/>
    </xf>
    <xf numFmtId="0" fontId="3" fillId="3" borderId="27" xfId="0" applyFont="1" applyFill="1" applyBorder="1" applyAlignment="1">
      <alignment horizontal="left" vertical="center" wrapText="1"/>
    </xf>
    <xf numFmtId="0" fontId="4" fillId="3" borderId="0" xfId="0" applyFont="1" applyFill="1" applyAlignment="1">
      <alignment vertical="top" wrapText="1"/>
    </xf>
    <xf numFmtId="0" fontId="3" fillId="3" borderId="0" xfId="0" applyFont="1" applyFill="1" applyAlignment="1">
      <alignment horizontal="left" vertical="center" wrapText="1"/>
    </xf>
    <xf numFmtId="0" fontId="24" fillId="3" borderId="0" xfId="0" applyFont="1" applyFill="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4" fillId="3" borderId="0" xfId="0" applyFont="1" applyFill="1" applyAlignment="1">
      <alignment vertical="center" wrapText="1"/>
    </xf>
    <xf numFmtId="0" fontId="4" fillId="3" borderId="27" xfId="0" applyFont="1" applyFill="1" applyBorder="1" applyAlignment="1">
      <alignment vertical="center" wrapText="1"/>
    </xf>
    <xf numFmtId="0" fontId="4" fillId="3" borderId="17" xfId="0" applyFont="1" applyFill="1" applyBorder="1" applyAlignment="1">
      <alignment horizontal="left" vertical="top" wrapText="1"/>
    </xf>
    <xf numFmtId="0" fontId="4" fillId="3" borderId="18" xfId="0" applyFont="1" applyFill="1" applyBorder="1" applyAlignment="1">
      <alignment vertical="center" wrapText="1"/>
    </xf>
    <xf numFmtId="0" fontId="4" fillId="3" borderId="20" xfId="0" applyFont="1" applyFill="1" applyBorder="1" applyAlignment="1">
      <alignment horizontal="left" vertical="top" wrapText="1"/>
    </xf>
    <xf numFmtId="0" fontId="4" fillId="3" borderId="0" xfId="0" applyFont="1" applyFill="1" applyAlignment="1">
      <alignment horizontal="left" vertical="top" wrapText="1"/>
    </xf>
    <xf numFmtId="0" fontId="0" fillId="12" borderId="37" xfId="0" applyFont="1" applyFill="1" applyBorder="1"/>
    <xf numFmtId="0" fontId="0" fillId="13" borderId="37" xfId="0" applyFont="1" applyFill="1" applyBorder="1"/>
    <xf numFmtId="0" fontId="32" fillId="11" borderId="0" xfId="0" applyFont="1" applyFill="1" applyBorder="1" applyAlignment="1">
      <alignment horizontal="center"/>
    </xf>
    <xf numFmtId="0" fontId="0" fillId="13" borderId="38" xfId="0" applyFont="1" applyFill="1" applyBorder="1"/>
    <xf numFmtId="0" fontId="4" fillId="3" borderId="19" xfId="0" applyFont="1" applyFill="1" applyBorder="1" applyAlignment="1">
      <alignment vertical="top" wrapText="1"/>
    </xf>
    <xf numFmtId="0" fontId="4" fillId="3" borderId="9" xfId="0" applyFont="1" applyFill="1" applyBorder="1" applyAlignment="1">
      <alignment vertical="top" wrapText="1"/>
    </xf>
    <xf numFmtId="0" fontId="4" fillId="3" borderId="20" xfId="0" applyFont="1" applyFill="1" applyBorder="1" applyAlignment="1">
      <alignment vertical="top" wrapText="1"/>
    </xf>
    <xf numFmtId="0" fontId="4" fillId="3" borderId="26" xfId="0" applyFont="1" applyFill="1" applyBorder="1" applyAlignment="1">
      <alignment horizontal="left" vertical="top" wrapText="1"/>
    </xf>
    <xf numFmtId="0" fontId="4" fillId="3" borderId="0" xfId="0" applyFont="1" applyFill="1" applyAlignment="1">
      <alignment horizontal="left" vertical="top" wrapText="1"/>
    </xf>
    <xf numFmtId="0" fontId="0" fillId="6" borderId="17" xfId="0"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30" fillId="0" borderId="15"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1" xfId="0" applyFont="1" applyBorder="1" applyAlignment="1">
      <alignment horizontal="left" vertical="center"/>
    </xf>
    <xf numFmtId="0" fontId="30" fillId="0" borderId="16" xfId="0" applyFont="1" applyBorder="1" applyAlignment="1">
      <alignment horizontal="left" vertical="center"/>
    </xf>
    <xf numFmtId="0" fontId="0" fillId="6" borderId="4" xfId="0" applyFill="1" applyBorder="1" applyAlignment="1" applyProtection="1">
      <alignment horizontal="center"/>
      <protection locked="0"/>
    </xf>
    <xf numFmtId="0" fontId="0" fillId="6" borderId="5"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6" borderId="17" xfId="0"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6" borderId="21"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6" borderId="24" xfId="0"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25" xfId="0" applyFill="1" applyBorder="1" applyAlignment="1" applyProtection="1">
      <alignment horizontal="center"/>
      <protection locked="0"/>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0" fillId="6" borderId="4"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1" fillId="2" borderId="19" xfId="0" applyFont="1" applyFill="1" applyBorder="1" applyAlignment="1">
      <alignment horizontal="left" vertical="center"/>
    </xf>
    <xf numFmtId="0" fontId="1" fillId="2" borderId="9" xfId="0" applyFont="1" applyFill="1" applyBorder="1" applyAlignment="1">
      <alignment horizontal="left" vertical="center"/>
    </xf>
    <xf numFmtId="0" fontId="1" fillId="2" borderId="20" xfId="0" applyFont="1" applyFill="1" applyBorder="1" applyAlignment="1">
      <alignment horizontal="left" vertical="center"/>
    </xf>
    <xf numFmtId="0" fontId="0" fillId="6" borderId="26" xfId="0" applyFill="1" applyBorder="1" applyAlignment="1" applyProtection="1">
      <alignment horizontal="center"/>
      <protection locked="0"/>
    </xf>
    <xf numFmtId="0" fontId="0" fillId="6" borderId="0" xfId="0" applyFill="1" applyAlignment="1" applyProtection="1">
      <alignment horizontal="center"/>
      <protection locked="0"/>
    </xf>
    <xf numFmtId="0" fontId="0" fillId="6" borderId="8"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6" borderId="23" xfId="0" applyFill="1" applyBorder="1" applyAlignment="1" applyProtection="1">
      <alignment horizontal="center"/>
      <protection locked="0"/>
    </xf>
    <xf numFmtId="0" fontId="30" fillId="0" borderId="0" xfId="0" applyFont="1" applyAlignment="1">
      <alignment horizontal="left" vertical="center"/>
    </xf>
    <xf numFmtId="0" fontId="30" fillId="0" borderId="27" xfId="0" applyFont="1" applyBorder="1" applyAlignment="1">
      <alignment horizontal="left" vertical="center"/>
    </xf>
    <xf numFmtId="0" fontId="8" fillId="2" borderId="9" xfId="0" applyFont="1" applyFill="1" applyBorder="1" applyAlignment="1">
      <alignment horizontal="center" vertical="center"/>
    </xf>
    <xf numFmtId="0" fontId="8" fillId="2" borderId="20" xfId="0" applyFont="1" applyFill="1" applyBorder="1" applyAlignment="1">
      <alignment horizontal="center" vertical="center"/>
    </xf>
    <xf numFmtId="0" fontId="2" fillId="3" borderId="0" xfId="0" applyFont="1" applyFill="1" applyAlignment="1">
      <alignment horizontal="left" vertical="center"/>
    </xf>
    <xf numFmtId="49" fontId="0" fillId="6" borderId="5" xfId="0" applyNumberFormat="1" applyFill="1" applyBorder="1" applyAlignment="1" applyProtection="1">
      <alignment horizontal="center"/>
      <protection locked="0"/>
    </xf>
    <xf numFmtId="49" fontId="0" fillId="6" borderId="18" xfId="0" applyNumberFormat="1" applyFill="1" applyBorder="1" applyAlignment="1" applyProtection="1">
      <alignment horizontal="center"/>
      <protection locked="0"/>
    </xf>
    <xf numFmtId="166" fontId="0" fillId="6" borderId="24" xfId="0" applyNumberFormat="1" applyFill="1" applyBorder="1" applyAlignment="1" applyProtection="1">
      <alignment horizontal="center"/>
      <protection locked="0"/>
    </xf>
    <xf numFmtId="166" fontId="0" fillId="6" borderId="22" xfId="0" applyNumberFormat="1" applyFill="1" applyBorder="1" applyAlignment="1" applyProtection="1">
      <alignment horizontal="center"/>
      <protection locked="0"/>
    </xf>
    <xf numFmtId="166" fontId="0" fillId="6" borderId="23" xfId="0" applyNumberFormat="1" applyFill="1" applyBorder="1" applyAlignment="1" applyProtection="1">
      <alignment horizontal="center"/>
      <protection locked="0"/>
    </xf>
    <xf numFmtId="165" fontId="0" fillId="6" borderId="21" xfId="0" applyNumberFormat="1" applyFill="1" applyBorder="1" applyAlignment="1" applyProtection="1">
      <alignment horizontal="center"/>
      <protection locked="0"/>
    </xf>
    <xf numFmtId="165" fontId="0" fillId="6" borderId="22" xfId="0" applyNumberFormat="1" applyFill="1" applyBorder="1" applyAlignment="1" applyProtection="1">
      <alignment horizontal="center"/>
      <protection locked="0"/>
    </xf>
    <xf numFmtId="165" fontId="0" fillId="6" borderId="23" xfId="0" applyNumberFormat="1" applyFill="1" applyBorder="1" applyAlignment="1" applyProtection="1">
      <alignment horizontal="center"/>
      <protection locked="0"/>
    </xf>
    <xf numFmtId="164" fontId="0" fillId="6" borderId="24" xfId="0" applyNumberFormat="1" applyFill="1" applyBorder="1" applyAlignment="1" applyProtection="1">
      <alignment horizontal="center"/>
      <protection locked="0"/>
    </xf>
    <xf numFmtId="164" fontId="0" fillId="6" borderId="22" xfId="0" applyNumberFormat="1" applyFill="1" applyBorder="1" applyAlignment="1" applyProtection="1">
      <alignment horizontal="center"/>
      <protection locked="0"/>
    </xf>
    <xf numFmtId="164" fontId="0" fillId="6" borderId="23" xfId="0" applyNumberFormat="1" applyFill="1" applyBorder="1" applyAlignment="1" applyProtection="1">
      <alignment horizontal="center"/>
      <protection locked="0"/>
    </xf>
    <xf numFmtId="0" fontId="30" fillId="0" borderId="32" xfId="0" applyFont="1" applyBorder="1" applyAlignment="1">
      <alignment horizontal="left" vertical="center"/>
    </xf>
    <xf numFmtId="164" fontId="0" fillId="6" borderId="5" xfId="0" applyNumberFormat="1" applyFill="1" applyBorder="1" applyAlignment="1" applyProtection="1">
      <alignment horizontal="center"/>
      <protection locked="0"/>
    </xf>
    <xf numFmtId="0" fontId="11" fillId="6" borderId="4" xfId="1" applyFill="1" applyBorder="1" applyAlignment="1" applyProtection="1">
      <alignment horizontal="center"/>
      <protection locked="0"/>
    </xf>
    <xf numFmtId="0" fontId="11" fillId="6" borderId="5" xfId="1" applyFill="1" applyBorder="1" applyAlignment="1" applyProtection="1">
      <alignment horizontal="center"/>
      <protection locked="0"/>
    </xf>
    <xf numFmtId="0" fontId="11" fillId="6" borderId="18" xfId="1" applyFill="1" applyBorder="1" applyAlignment="1" applyProtection="1">
      <alignment horizontal="center"/>
      <protection locked="0"/>
    </xf>
    <xf numFmtId="0" fontId="30" fillId="0" borderId="1" xfId="0" applyFont="1" applyBorder="1"/>
    <xf numFmtId="0" fontId="30" fillId="0" borderId="2" xfId="0" applyFont="1" applyBorder="1"/>
    <xf numFmtId="0" fontId="30" fillId="0" borderId="3" xfId="0" applyFont="1" applyBorder="1"/>
    <xf numFmtId="164" fontId="0" fillId="6" borderId="4" xfId="0" applyNumberFormat="1" applyFill="1" applyBorder="1" applyAlignment="1" applyProtection="1">
      <alignment horizontal="center"/>
      <protection locked="0"/>
    </xf>
    <xf numFmtId="164" fontId="0" fillId="6" borderId="6" xfId="0" applyNumberFormat="1" applyFill="1" applyBorder="1" applyAlignment="1" applyProtection="1">
      <alignment horizontal="center"/>
      <protection locked="0"/>
    </xf>
    <xf numFmtId="0" fontId="30" fillId="0" borderId="26" xfId="0" applyFont="1" applyBorder="1" applyAlignment="1">
      <alignment horizontal="left" vertical="center"/>
    </xf>
    <xf numFmtId="0" fontId="9" fillId="0" borderId="24"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2" fillId="4" borderId="29" xfId="0" applyFont="1" applyFill="1" applyBorder="1" applyAlignment="1">
      <alignment horizontal="left" vertical="center"/>
    </xf>
    <xf numFmtId="0" fontId="2" fillId="4" borderId="30" xfId="0" applyFont="1" applyFill="1" applyBorder="1" applyAlignment="1">
      <alignment horizontal="left" vertical="center"/>
    </xf>
    <xf numFmtId="0" fontId="2" fillId="4" borderId="31" xfId="0"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27"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10" xfId="0" applyFont="1" applyFill="1" applyBorder="1" applyAlignment="1">
      <alignment horizontal="center" vertical="center"/>
    </xf>
    <xf numFmtId="0" fontId="4" fillId="3" borderId="27" xfId="0" applyFont="1" applyFill="1" applyBorder="1" applyAlignment="1">
      <alignment horizontal="left" vertical="top" wrapText="1"/>
    </xf>
    <xf numFmtId="0" fontId="3" fillId="3" borderId="26" xfId="0" applyFont="1" applyFill="1" applyBorder="1" applyAlignment="1">
      <alignment horizontal="center" vertical="center" wrapText="1"/>
    </xf>
    <xf numFmtId="0" fontId="3" fillId="3" borderId="0" xfId="0" applyFont="1" applyFill="1" applyAlignment="1">
      <alignment horizontal="center" vertical="center" wrapText="1"/>
    </xf>
    <xf numFmtId="0" fontId="4" fillId="3" borderId="15"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6" xfId="0" applyFont="1" applyFill="1" applyBorder="1" applyAlignment="1">
      <alignment horizontal="left" vertical="top" wrapText="1"/>
    </xf>
    <xf numFmtId="0" fontId="0" fillId="6" borderId="7" xfId="0" applyFill="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9" fillId="0" borderId="10" xfId="0" applyFont="1" applyBorder="1" applyAlignment="1" applyProtection="1">
      <alignment horizontal="center" vertical="center"/>
      <protection locked="0"/>
    </xf>
    <xf numFmtId="0" fontId="3" fillId="3" borderId="15"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6" xfId="0" applyFont="1" applyFill="1" applyBorder="1" applyAlignment="1">
      <alignment horizontal="left" vertical="top" wrapText="1"/>
    </xf>
    <xf numFmtId="0" fontId="9" fillId="0" borderId="36"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cellXfs>
  <cellStyles count="2">
    <cellStyle name="Hyperlink" xfId="1" builtinId="8"/>
    <cellStyle name="Normal" xfId="0" builtinId="0"/>
  </cellStyles>
  <dxfs count="101">
    <dxf>
      <font>
        <strike val="0"/>
        <outline val="0"/>
        <shadow val="0"/>
        <u val="none"/>
        <vertAlign val="baseline"/>
        <sz val="11"/>
        <color auto="1"/>
        <name val="Calibri"/>
        <scheme val="minor"/>
      </font>
      <fill>
        <patternFill patternType="solid">
          <fgColor indexed="64"/>
          <bgColor rgb="FFFF9F9F"/>
        </patternFill>
      </fill>
      <alignment horizontal="center" vertical="center" textRotation="0" wrapText="0" indent="0" justifyLastLine="0" shrinkToFit="0" readingOrder="0"/>
    </dxf>
    <dxf>
      <font>
        <strike val="0"/>
        <outline val="0"/>
        <shadow val="0"/>
        <u val="none"/>
        <vertAlign val="baseline"/>
        <sz val="11"/>
        <color auto="1"/>
        <name val="Calibri"/>
        <scheme val="minor"/>
      </font>
      <fill>
        <patternFill patternType="solid">
          <fgColor indexed="64"/>
          <bgColor rgb="FFFF9F9F"/>
        </patternFill>
      </fill>
      <alignment horizontal="center" vertical="center" textRotation="0" wrapText="0" indent="0" justifyLastLine="0" shrinkToFit="0" readingOrder="0"/>
    </dxf>
    <dxf>
      <font>
        <strike val="0"/>
        <outline val="0"/>
        <shadow val="0"/>
        <u val="none"/>
        <vertAlign val="baseline"/>
        <sz val="11"/>
        <color auto="1"/>
        <name val="Calibri"/>
        <scheme val="minor"/>
      </font>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164" formatCode="m/d/yyyy;@"/>
      <fill>
        <patternFill patternType="solid">
          <fgColor indexed="64"/>
          <bgColor rgb="FFFF9F9F"/>
        </patternFill>
      </fill>
      <alignment horizontal="center" vertical="center" textRotation="0" wrapText="0" indent="0" justifyLastLine="0" shrinkToFit="0" readingOrder="0"/>
    </dxf>
    <dxf>
      <numFmt numFmtId="166" formatCode="\(###\)###\-####"/>
      <fill>
        <patternFill patternType="solid">
          <fgColor indexed="64"/>
          <bgColor rgb="FFFF9F9F"/>
        </patternFill>
      </fill>
      <alignment horizontal="center" vertical="center" textRotation="0" wrapText="0" indent="0" justifyLastLine="0" shrinkToFit="0" readingOrder="0"/>
    </dxf>
    <dxf>
      <numFmt numFmtId="164" formatCode="m/d/yyyy;@"/>
      <fill>
        <patternFill patternType="none">
          <fgColor indexed="64"/>
          <bgColor indexed="65"/>
        </patternFill>
      </fill>
      <alignment horizontal="center" vertical="center" textRotation="0" wrapText="0" indent="0" justifyLastLine="0" shrinkToFit="0" readingOrder="0"/>
    </dxf>
    <dxf>
      <fill>
        <patternFill>
          <fgColor indexed="64"/>
          <bgColor rgb="FFFF9F9F"/>
        </patternFill>
      </fill>
      <alignment horizontal="center" vertical="center" textRotation="0" wrapText="0" indent="0" justifyLastLine="0" shrinkToFit="0" readingOrder="0"/>
    </dxf>
    <dxf>
      <fill>
        <patternFill>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general"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7" formatCode="mm/dd/yyyy"/>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numFmt numFmtId="164" formatCode="m/d/yyyy;@"/>
      <fill>
        <patternFill patternType="solid">
          <fgColor indexed="64"/>
          <bgColor rgb="FFFF9F9F"/>
        </patternFill>
      </fill>
      <alignment horizontal="center" vertical="center" textRotation="0" wrapText="0" indent="0" justifyLastLine="0" shrinkToFit="0" readingOrder="0"/>
    </dxf>
    <dxf>
      <numFmt numFmtId="167" formatCode="mm/dd/yyyy"/>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solid">
          <fgColor indexed="64"/>
          <bgColor rgb="FFFF9F9F"/>
        </patternFill>
      </fill>
      <alignment horizontal="general"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solid">
          <fgColor indexed="64"/>
          <bgColor rgb="FFFF9F9F"/>
        </patternFill>
      </fill>
      <alignment horizontal="center"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theme="8"/>
          <bgColor theme="8"/>
        </patternFill>
      </fill>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strike val="0"/>
        <outline val="0"/>
        <shadow val="0"/>
        <u val="none"/>
        <vertAlign val="baseline"/>
        <sz val="14"/>
        <color theme="1"/>
        <name val="Calibri"/>
        <scheme val="minor"/>
      </font>
      <alignment horizontal="center"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FF9F9F"/>
      <color rgb="FFFFFFCC"/>
      <color rgb="FFFFC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60960</xdr:colOff>
          <xdr:row>48</xdr:row>
          <xdr:rowOff>731520</xdr:rowOff>
        </xdr:from>
        <xdr:to>
          <xdr:col>18</xdr:col>
          <xdr:colOff>106680</xdr:colOff>
          <xdr:row>49</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88446</xdr:colOff>
      <xdr:row>0</xdr:row>
      <xdr:rowOff>81643</xdr:rowOff>
    </xdr:from>
    <xdr:to>
      <xdr:col>4</xdr:col>
      <xdr:colOff>129268</xdr:colOff>
      <xdr:row>0</xdr:row>
      <xdr:rowOff>449036</xdr:rowOff>
    </xdr:to>
    <xdr:sp macro="[0]!CopyForExport" textlink="">
      <xdr:nvSpPr>
        <xdr:cNvPr id="2" name="Rounded Rectangle 1">
          <a:extLst>
            <a:ext uri="{FF2B5EF4-FFF2-40B4-BE49-F238E27FC236}">
              <a16:creationId xmlns:a16="http://schemas.microsoft.com/office/drawing/2014/main" id="{00000000-0008-0000-0300-000002000000}"/>
            </a:ext>
          </a:extLst>
        </xdr:cNvPr>
        <xdr:cNvSpPr/>
      </xdr:nvSpPr>
      <xdr:spPr>
        <a:xfrm>
          <a:off x="2714625" y="81643"/>
          <a:ext cx="1238250" cy="367393"/>
        </a:xfrm>
        <a:prstGeom prst="round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Copy for Export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osition" displayName="Position" ref="A1:A13" totalsRowShown="0" headerRowDxfId="100">
  <autoFilter ref="A1:A13" xr:uid="{00000000-000C-0000-FFFF-FFFF00000000}"/>
  <sortState xmlns:xlrd2="http://schemas.microsoft.com/office/spreadsheetml/2017/richdata2" ref="A2:A11">
    <sortCondition ref="A2"/>
  </sortState>
  <tableColumns count="1">
    <tableColumn id="1" xr3:uid="{00000000-0010-0000-0000-000001000000}" name="Position"/>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CMH" displayName="TableCMH" ref="AC1:AC16" totalsRowShown="0" headerRowDxfId="87" dataDxfId="86">
  <autoFilter ref="AC1:AC16" xr:uid="{00000000-0009-0000-0100-00000B000000}"/>
  <sortState xmlns:xlrd2="http://schemas.microsoft.com/office/spreadsheetml/2017/richdata2" ref="AC2:AC15">
    <sortCondition ref="AC1:AC15"/>
  </sortState>
  <tableColumns count="1">
    <tableColumn id="1" xr3:uid="{00000000-0010-0000-0A00-000001000000}" name="FMF" dataDxfId="85"/>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SJH" displayName="TableSJH" ref="AE1:AE14" totalsRowShown="0" headerRowDxfId="84" dataDxfId="83">
  <autoFilter ref="AE1:AE14" xr:uid="{00000000-0009-0000-0100-00000C000000}"/>
  <sortState xmlns:xlrd2="http://schemas.microsoft.com/office/spreadsheetml/2017/richdata2" ref="AE2:AE14">
    <sortCondition ref="AE1:AE14"/>
  </sortState>
  <tableColumns count="1">
    <tableColumn id="1" xr3:uid="{00000000-0010-0000-0B00-000001000000}" name="FWB" dataDxfId="82"/>
  </tableColumns>
  <tableStyleInfo name="TableStyleMedium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FMLH" displayName="TableFMLH" ref="AG1:AG24" totalsRowShown="0" headerRowDxfId="81" dataDxfId="80">
  <autoFilter ref="AG1:AG24" xr:uid="{00000000-0009-0000-0100-00000D000000}"/>
  <tableColumns count="1">
    <tableColumn id="1" xr3:uid="{00000000-0010-0000-0C00-000001000000}" name="FH" dataDxfId="79"/>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MR" displayName="TableMR" ref="AK1:AK8" totalsRowShown="0" headerRowDxfId="78" dataDxfId="77">
  <autoFilter ref="AK1:AK8" xr:uid="{00000000-0009-0000-0100-00000F000000}"/>
  <sortState xmlns:xlrd2="http://schemas.microsoft.com/office/spreadsheetml/2017/richdata2" ref="AK2:AK7">
    <sortCondition ref="AK1:AK7"/>
  </sortState>
  <tableColumns count="1">
    <tableColumn id="1" xr3:uid="{00000000-0010-0000-0D00-000001000000}" name="MR_HC" dataDxfId="76"/>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Drexel" displayName="TableDrexel" ref="AM1:AM5" totalsRowShown="0" headerRowDxfId="75" dataDxfId="74">
  <autoFilter ref="AM1:AM5" xr:uid="{00000000-0009-0000-0100-000010000000}"/>
  <sortState xmlns:xlrd2="http://schemas.microsoft.com/office/spreadsheetml/2017/richdata2" ref="AM2:AM4">
    <sortCondition ref="AM1:AM4"/>
  </sortState>
  <tableColumns count="1">
    <tableColumn id="1" xr3:uid="{00000000-0010-0000-0E00-000001000000}" name="Drexel_HC" dataDxfId="73"/>
  </tableColumns>
  <tableStyleInfo name="TableStyleMedium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WB" displayName="TableWB" ref="AQ1:AQ4" totalsRowShown="0" headerRowDxfId="72" dataDxfId="71">
  <autoFilter ref="AQ1:AQ4" xr:uid="{00000000-0009-0000-0100-000012000000}"/>
  <sortState xmlns:xlrd2="http://schemas.microsoft.com/office/spreadsheetml/2017/richdata2" ref="AQ2:AQ4">
    <sortCondition ref="AQ1:AQ4"/>
  </sortState>
  <tableColumns count="1">
    <tableColumn id="1" xr3:uid="{00000000-0010-0000-0F00-000001000000}" name="West_Bend_HC" dataDxfId="70"/>
  </tableColumns>
  <tableStyleInfo name="TableStyleMedium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0000000}" name="TableEmployer" displayName="TableEmployer" ref="S1:S9" totalsRowShown="0" headerRowDxfId="69">
  <autoFilter ref="S1:S9" xr:uid="{00000000-0009-0000-0100-000017000000}"/>
  <tableColumns count="1">
    <tableColumn id="1" xr3:uid="{00000000-0010-0000-1000-000001000000}" name="Employer"/>
  </tableColumns>
  <tableStyleInfo name="TableStyleMedium1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1000000}" name="TableEmploymentType" displayName="TableEmploymentType" ref="U1:U7" totalsRowShown="0" headerRowDxfId="68">
  <autoFilter ref="U1:U7" xr:uid="{00000000-0009-0000-0100-000018000000}"/>
  <tableColumns count="1">
    <tableColumn id="1" xr3:uid="{00000000-0010-0000-1100-000001000000}" name="Employment Type"/>
  </tableColumns>
  <tableStyleInfo name="TableStyleMedium1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2000000}" name="Table25" displayName="Table25" ref="W1:W7" totalsRowShown="0" headerRowDxfId="67">
  <autoFilter ref="W1:W7" xr:uid="{00000000-0009-0000-0100-000019000000}"/>
  <tableColumns count="1">
    <tableColumn id="1" xr3:uid="{00000000-0010-0000-1200-000001000000}" name="Schedule Type"/>
  </tableColumns>
  <tableStyleInfo name="TableStyleMedium1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I1:AI2" totalsRowShown="0" headerRowDxfId="66">
  <autoFilter ref="AI1:AI2" xr:uid="{00000000-0009-0000-0100-00000E000000}"/>
  <tableColumns count="1">
    <tableColumn id="1" xr3:uid="{00000000-0010-0000-1300-000001000000}" name="Springdale_HC"/>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D" displayName="MD" ref="C1:C16" totalsRowShown="0" headerRowDxfId="99">
  <autoFilter ref="C1:C16" xr:uid="{00000000-0009-0000-0100-000002000000}"/>
  <sortState xmlns:xlrd2="http://schemas.microsoft.com/office/spreadsheetml/2017/richdata2" ref="C2:C15">
    <sortCondition ref="C1:C15"/>
  </sortState>
  <tableColumns count="1">
    <tableColumn id="1" xr3:uid="{00000000-0010-0000-0100-000001000000}" name="MD"/>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4000000}" name="Table17" displayName="Table17" ref="AO1:AO4" totalsRowShown="0" headerRowDxfId="65">
  <autoFilter ref="AO1:AO4" xr:uid="{00000000-0009-0000-0100-000011000000}"/>
  <tableColumns count="1">
    <tableColumn id="1" xr3:uid="{00000000-0010-0000-1400-000001000000}" name="Tosa_HC"/>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5000000}" name="Table19" displayName="Table19" ref="AS1:AS2" totalsRowShown="0" headerRowDxfId="64">
  <autoFilter ref="AS1:AS2" xr:uid="{00000000-0009-0000-0100-000013000000}"/>
  <tableColumns count="1">
    <tableColumn id="1" xr3:uid="{00000000-0010-0000-1500-000001000000}" name="CDI_Mequon"/>
  </tableColumns>
  <tableStyleInfo name="TableStyleMedium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6000000}" name="Table20" displayName="Table20" ref="AS9:AS10" totalsRowShown="0" headerRowDxfId="63">
  <autoFilter ref="AS9:AS10" xr:uid="{00000000-0009-0000-0100-000014000000}"/>
  <tableColumns count="1">
    <tableColumn id="1" xr3:uid="{00000000-0010-0000-1600-000001000000}" name="CDI_Oak_Creek"/>
  </tableColumns>
  <tableStyleInfo name="TableStyleMedium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AS16:AS17" totalsRowShown="0" headerRowDxfId="62">
  <autoFilter ref="AS16:AS17" xr:uid="{00000000-0009-0000-0100-00001A000000}"/>
  <tableColumns count="1">
    <tableColumn id="1" xr3:uid="{00000000-0010-0000-1700-000001000000}" name="CDI_Wauwatosa"/>
  </tableColumns>
  <tableStyleInfo name="TableStyleMedium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8000000}" name="TableCMH22" displayName="TableCMH22" ref="AU1:AU18" totalsRowShown="0" headerRowDxfId="61" dataDxfId="60">
  <autoFilter ref="AU1:AU18" xr:uid="{00000000-0009-0000-0100-000015000000}"/>
  <sortState xmlns:xlrd2="http://schemas.microsoft.com/office/spreadsheetml/2017/richdata2" ref="AU2:AU17">
    <sortCondition ref="AU1:AU17"/>
  </sortState>
  <tableColumns count="1">
    <tableColumn id="1" xr3:uid="{00000000-0010-0000-1800-000001000000}" name="FHFMH" dataDxfId="59"/>
  </tableColumns>
  <tableStyleInfo name="TableStyleMedium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CB7ADBD-9A6D-4A9F-B657-A477B1218162}" name="Brookfield_HV" displayName="Brookfield_HV" ref="AW1:AW4" totalsRowShown="0" headerRowDxfId="58">
  <autoFilter ref="AW1:AW4" xr:uid="{3CB7ADBD-9A6D-4A9F-B657-A477B1218162}"/>
  <tableColumns count="1">
    <tableColumn id="1" xr3:uid="{96CA653C-7EDF-4720-9799-3B37C2AE9E74}" name="Brookfield_H&amp;V"/>
  </tableColumns>
  <tableStyleInfo name="TableStyleMedium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6231A6C-2DBC-4491-84A8-F5D9C2654BF5}" name="Calhoun_HC" displayName="Calhoun_HC" ref="AY1:AY3" totalsRowShown="0" headerRowDxfId="57">
  <autoFilter ref="AY1:AY3" xr:uid="{76231A6C-2DBC-4491-84A8-F5D9C2654BF5}"/>
  <tableColumns count="1">
    <tableColumn id="1" xr3:uid="{0B369A0B-8D8D-44AC-AB1E-64A57B6703C5}" name="Calhoun_HC"/>
  </tableColumns>
  <tableStyleInfo name="TableStyleMedium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E209A85-783E-430E-86CF-96BFED0C97E0}" name="TableDrexel_ASC" displayName="TableDrexel_ASC" ref="BA1:BA3" totalsRowShown="0" headerRowDxfId="56">
  <autoFilter ref="BA1:BA3" xr:uid="{6E209A85-783E-430E-86CF-96BFED0C97E0}"/>
  <tableColumns count="1">
    <tableColumn id="1" xr3:uid="{C8887783-53E9-4E7C-90E5-09712730515E}" name="Drexel_ASC"/>
  </tableColumns>
  <tableStyleInfo name="TableStyleMedium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A611BD7-8270-4F81-BC48-9E77F95A9307}" name="Germantown_HC" displayName="Germantown_HC" ref="BC1:BC3" totalsRowShown="0" headerRowDxfId="55">
  <autoFilter ref="BC1:BC3" xr:uid="{0A611BD7-8270-4F81-BC48-9E77F95A9307}"/>
  <tableColumns count="1">
    <tableColumn id="1" xr3:uid="{1A198E13-F093-4C58-8B3C-3701D22C97EC}" name="Germantown_HC"/>
  </tableColumns>
  <tableStyleInfo name="TableStyleMedium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9505707-C9F2-4180-AB96-56AC5E30638B}" name="Jackson_HC" displayName="Jackson_HC" ref="BG1:BG3" totalsRowShown="0" headerRowDxfId="54">
  <autoFilter ref="BG1:BG3" xr:uid="{C9505707-C9F2-4180-AB96-56AC5E30638B}"/>
  <tableColumns count="1">
    <tableColumn id="1" xr3:uid="{4BA367E2-4C51-4BEA-894E-58208F2BB288}" name="Jackson_HC"/>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Nurse" displayName="Nurse" ref="E1:E9" totalsRowShown="0" headerRowDxfId="98">
  <autoFilter ref="E1:E9" xr:uid="{00000000-0009-0000-0100-000003000000}"/>
  <tableColumns count="1">
    <tableColumn id="1" xr3:uid="{00000000-0010-0000-0200-000001000000}" name="Nurse"/>
  </tableColumns>
  <tableStyleInfo name="TableStyleMedium1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D7FCE10-9BE2-4F14-99FE-EFB881C66BA8}" name="McKinley_HC" displayName="McKinley_HC" ref="BI1:BI3" totalsRowShown="0" headerRowDxfId="53">
  <autoFilter ref="BI1:BI3" xr:uid="{4D7FCE10-9BE2-4F14-99FE-EFB881C66BA8}"/>
  <tableColumns count="1">
    <tableColumn id="1" xr3:uid="{0B95123A-DBB2-474D-8874-7E47C2B60934}" name="McKinley_HC"/>
  </tableColumns>
  <tableStyleInfo name="TableStyleMedium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6B17D10-10E7-4BCD-B496-0530EFA71E62}" name="Harbor_Town" displayName="Harbor_Town" ref="BE1:BE3" totalsRowShown="0" headerRowDxfId="52">
  <autoFilter ref="BE1:BE3" xr:uid="{56B17D10-10E7-4BCD-B496-0530EFA71E62}"/>
  <tableColumns count="1">
    <tableColumn id="1" xr3:uid="{CAB00258-3993-44E9-9890-13D768B7FFE7}" name="Harbor_Town"/>
  </tableColumns>
  <tableStyleInfo name="TableStyleMedium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C5FFEE8-C654-4AC4-8C3B-63AB43EAFC86}" name="Mequon_HC" displayName="Mequon_HC" ref="BK1:BK4" totalsRowShown="0" headerRowDxfId="51">
  <autoFilter ref="BK1:BK4" xr:uid="{AC5FFEE8-C654-4AC4-8C3B-63AB43EAFC86}"/>
  <sortState xmlns:xlrd2="http://schemas.microsoft.com/office/spreadsheetml/2017/richdata2" ref="BK2:BK3">
    <sortCondition ref="BK1:BK3"/>
  </sortState>
  <tableColumns count="1">
    <tableColumn id="1" xr3:uid="{13C3EAF3-9EEE-4B08-AA2B-86781A884136}" name="Mequon_HC"/>
  </tableColumns>
  <tableStyleInfo name="TableStyleMedium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47ADD8D-ED88-4F66-BBC3-10BFD4CCD9F5}" name="Mequon_Hosp" displayName="Mequon_Hosp" ref="BM1:BM3" totalsRowShown="0" headerRowDxfId="50">
  <autoFilter ref="BM1:BM3" xr:uid="{947ADD8D-ED88-4F66-BBC3-10BFD4CCD9F5}"/>
  <tableColumns count="1">
    <tableColumn id="1" xr3:uid="{50BE9534-4867-4DA7-9BE5-C632AA682E12}" name="Mequon_Hosp"/>
  </tableColumns>
  <tableStyleInfo name="TableStyleMedium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5B0265A0-3210-4E66-A172-FB0D6712CDE1}" name="OSSC" displayName="OSSC" ref="BO1:BO5" totalsRowShown="0" headerRowDxfId="49">
  <autoFilter ref="BO1:BO5" xr:uid="{5B0265A0-3210-4E66-A172-FB0D6712CDE1}"/>
  <sortState xmlns:xlrd2="http://schemas.microsoft.com/office/spreadsheetml/2017/richdata2" ref="BO2:BO3">
    <sortCondition ref="BO1:BO3"/>
  </sortState>
  <tableColumns count="1">
    <tableColumn id="1" xr3:uid="{9A00124D-3E60-48B9-A873-6674D0D3B9CD}" name="OSSC"/>
  </tableColumns>
  <tableStyleInfo name="TableStyleMedium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4223ABCE-2F23-44D5-8FF8-1AA65748E662}" name="PWK" displayName="PWK" ref="BQ1:BQ3" totalsRowShown="0" headerRowDxfId="48">
  <autoFilter ref="BQ1:BQ3" xr:uid="{4223ABCE-2F23-44D5-8FF8-1AA65748E662}"/>
  <tableColumns count="1">
    <tableColumn id="1" xr3:uid="{6C94F47D-045B-45E2-AE1B-2944D670ABDA}" name="PWK"/>
  </tableColumns>
  <tableStyleInfo name="TableStyleMedium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FEA8205-7AF6-4FC2-82A2-5E69295B1E6B}" name="Sheboygan_N" displayName="Sheboygan_N" ref="BS1:BS3" totalsRowShown="0" headerRowDxfId="47">
  <autoFilter ref="BS1:BS3" xr:uid="{7FEA8205-7AF6-4FC2-82A2-5E69295B1E6B}"/>
  <tableColumns count="1">
    <tableColumn id="1" xr3:uid="{3E945DD7-8E65-4006-9E01-08785223466A}" name="Sheboygan_N"/>
  </tableColumns>
  <tableStyleInfo name="TableStyleMedium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32E9B62D-E4AB-4980-BF9C-BAB308B3C0F3}" name="Sussex_HC" displayName="Sussex_HC" ref="BU1:BU3" totalsRowShown="0" headerRowDxfId="46">
  <autoFilter ref="BU1:BU3" xr:uid="{32E9B62D-E4AB-4980-BF9C-BAB308B3C0F3}"/>
  <tableColumns count="1">
    <tableColumn id="1" xr3:uid="{EC0F2982-B1FE-4F8C-A00B-4D37E09C40CD}" name="Sussex_HC"/>
  </tableColumns>
  <tableStyleInfo name="TableStyleMedium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83F4F149-4475-429A-8454-A3CE9D634477}" name="Town_Hall_HC" displayName="Town_Hall_HC" ref="BW1:BW4" totalsRowShown="0" headerRowDxfId="45">
  <autoFilter ref="BW1:BW4" xr:uid="{83F4F149-4475-429A-8454-A3CE9D634477}"/>
  <sortState xmlns:xlrd2="http://schemas.microsoft.com/office/spreadsheetml/2017/richdata2" ref="BW2:BW4">
    <sortCondition ref="BW1:BW4"/>
  </sortState>
  <tableColumns count="1">
    <tableColumn id="1" xr3:uid="{504B76E0-B31D-4A82-A720-A4A45A38C2E4}" name="Town_Hall_HC"/>
  </tableColumns>
  <tableStyleInfo name="TableStyleMedium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4B468EC1-815A-44D0-84C0-B52F6973DCBB}" name="West_Bend_ASC" displayName="West_Bend_ASC" ref="BY1:BY3" totalsRowShown="0" headerRowDxfId="44">
  <autoFilter ref="BY1:BY3" xr:uid="{4B468EC1-815A-44D0-84C0-B52F6973DCBB}"/>
  <tableColumns count="1">
    <tableColumn id="1" xr3:uid="{6F2A83DB-A76C-49D3-9A94-F0409E041D39}" name="West_Bend_ASC"/>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echnologistTable" displayName="TechnologistTable" ref="G1:G11" totalsRowShown="0" headerRowDxfId="97">
  <autoFilter ref="G1:G11" xr:uid="{00000000-0009-0000-0100-000004000000}"/>
  <tableColumns count="1">
    <tableColumn id="1" xr3:uid="{00000000-0010-0000-0300-000001000000}" name="Technologist"/>
  </tableColumns>
  <tableStyleInfo name="TableStyleMedium13"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8048058-6223-498B-81FA-5034285C6667}" name="MF_ASC" displayName="MF_ASC" ref="CA1:CA3" totalsRowShown="0" headerRowDxfId="43">
  <autoFilter ref="CA1:CA3" xr:uid="{08048058-6223-498B-81FA-5034285C6667}"/>
  <tableColumns count="1">
    <tableColumn id="1" xr3:uid="{B0F5D460-B218-4C98-9318-C9A97945705F}" name="MF_ASC"/>
  </tableColumns>
  <tableStyleInfo name="TableStyleMedium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DD4AD676-548A-4B71-9836-D7E172B0E04A}" name="Sheboygan_S" displayName="Sheboygan_S" ref="CC1:CC3" totalsRowShown="0" headerRowDxfId="42">
  <autoFilter ref="CC1:CC3" xr:uid="{DD4AD676-548A-4B71-9836-D7E172B0E04A}"/>
  <tableColumns count="1">
    <tableColumn id="1" xr3:uid="{C1E2CA2B-297D-4A6D-9B8F-7383CE869C8B}" name="Sheboygan_S"/>
  </tableColumns>
  <tableStyleInfo name="TableStyleMedium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DB68882F-65B6-4C02-A274-CF22E039254F}" name="Fond_du_Lac_Clinic" displayName="Fond_du_Lac_Clinic" ref="CE1:CE3" totalsRowShown="0" headerRowDxfId="41">
  <autoFilter ref="CE1:CE3" xr:uid="{DB68882F-65B6-4C02-A274-CF22E039254F}"/>
  <tableColumns count="1">
    <tableColumn id="1" xr3:uid="{5FF9B4D5-18FF-49ED-9CBD-5D168B99EDA1}" name="Fond_du_Lac_Clinic"/>
  </tableColumns>
  <tableStyleInfo name="TableStyleMedium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21249F1-1232-4443-BE05-DD464C9BC451}" name="RadiationSafetyTable" displayName="RadiationSafetyTable" ref="Q1:Q4" totalsRowShown="0" headerRowDxfId="40">
  <autoFilter ref="Q1:Q4" xr:uid="{621249F1-1232-4443-BE05-DD464C9BC451}"/>
  <tableColumns count="1">
    <tableColumn id="1" xr3:uid="{E6BEA6C2-CD6A-457D-8937-703D3B22A432}" name="Radiation Safety "/>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9000000}" name="Table22" displayName="Table22" ref="A2:AL3" totalsRowShown="0" headerRowDxfId="39" dataDxfId="38">
  <autoFilter ref="A2:AL3" xr:uid="{00000000-0009-0000-0100-000016000000}"/>
  <tableColumns count="38">
    <tableColumn id="1" xr3:uid="{00000000-0010-0000-1900-000001000000}" name="Follow-Up" dataDxfId="37"/>
    <tableColumn id="2" xr3:uid="{00000000-0010-0000-1900-000002000000}" name="Removed" dataDxfId="36"/>
    <tableColumn id="3" xr3:uid="{00000000-0010-0000-1900-000003000000}" name="Temporary Badge " dataDxfId="35"/>
    <tableColumn id="4" xr3:uid="{00000000-0010-0000-1900-000004000000}" name="Previous Exposure" dataDxfId="34"/>
    <tableColumn id="5" xr3:uid="{00000000-0010-0000-1900-000005000000}" name="Last" dataDxfId="33">
      <calculatedColumnFormula>IF(AppLastName="","",UPPER(AppLastName))</calculatedColumnFormula>
    </tableColumn>
    <tableColumn id="6" xr3:uid="{00000000-0010-0000-1900-000006000000}" name="First" dataDxfId="32">
      <calculatedColumnFormula>IF(AppFirstName="","",UPPER(AppFirstName))</calculatedColumnFormula>
    </tableColumn>
    <tableColumn id="7" xr3:uid="{00000000-0010-0000-1900-000007000000}" name="Initial" dataDxfId="31">
      <calculatedColumnFormula>IF(AppMiddInit="","",UPPER(AppMiddInit))</calculatedColumnFormula>
    </tableColumn>
    <tableColumn id="8" xr3:uid="{00000000-0010-0000-1900-000008000000}" name="Full Name" dataDxfId="30">
      <calculatedColumnFormula>UPPER(AppLastName&amp;", "&amp;AppFirstName&amp;" "&amp;AppMiddInit)</calculatedColumnFormula>
    </tableColumn>
    <tableColumn id="9" xr3:uid="{00000000-0010-0000-1900-000009000000}" name="Previous Name" dataDxfId="29"/>
    <tableColumn id="10" xr3:uid="{00000000-0010-0000-1900-00000A000000}" name="Position" dataDxfId="28">
      <calculatedColumnFormula>IF(AppPosition="","",AppPosition)</calculatedColumnFormula>
    </tableColumn>
    <tableColumn id="11" xr3:uid="{00000000-0010-0000-1900-00000B000000}" name="Position Type" dataDxfId="27">
      <calculatedColumnFormula>IF(AppPositionType="","",AppPositionType)</calculatedColumnFormula>
    </tableColumn>
    <tableColumn id="12" xr3:uid="{00000000-0010-0000-1900-00000C000000}" name="Student/ Intern?" dataDxfId="26">
      <calculatedColumnFormula>IF(AppPosition="Student","Student",IF(AppPosition="Intern","Intern",""))</calculatedColumnFormula>
    </tableColumn>
    <tableColumn id="13" xr3:uid="{00000000-0010-0000-1900-00000D000000}" name="SSN_x000a_(First 5 digits)" dataDxfId="25">
      <calculatedColumnFormula>IF(AppSocial="","",AppSocial)</calculatedColumnFormula>
    </tableColumn>
    <tableColumn id="14" xr3:uid="{00000000-0010-0000-1900-00000E000000}" name="ID" dataDxfId="24">
      <calculatedColumnFormula>M3&amp;LEFT(AppFirstName,1)&amp;LEFT(AppLastName,1)</calculatedColumnFormula>
    </tableColumn>
    <tableColumn id="37" xr3:uid="{00000000-0010-0000-1900-000025000000}" name="ID2" dataDxfId="23"/>
    <tableColumn id="15" xr3:uid="{00000000-0010-0000-1900-00000F000000}" name="DOB " dataDxfId="22">
      <calculatedColumnFormula>IF(AppDOB="","",AppDOB)</calculatedColumnFormula>
    </tableColumn>
    <tableColumn id="16" xr3:uid="{00000000-0010-0000-1900-000010000000}" name="Female/ Male?" dataDxfId="21">
      <calculatedColumnFormula>IF(AppGender="","",AppGender)</calculatedColumnFormula>
    </tableColumn>
    <tableColumn id="17" xr3:uid="{00000000-0010-0000-1900-000011000000}" name="Pregnant?" dataDxfId="20">
      <calculatedColumnFormula>IF( Application!F54="x","Yes","")</calculatedColumnFormula>
    </tableColumn>
    <tableColumn id="18" xr3:uid="{00000000-0010-0000-1900-000012000000}" name="Badge #" dataDxfId="19"/>
    <tableColumn id="19" xr3:uid="{00000000-0010-0000-1900-000013000000}" name="Begin Wear Date" dataDxfId="18">
      <calculatedColumnFormula>IF(AppBeginWearDate="","",AppBeginWearDate)</calculatedColumnFormula>
    </tableColumn>
    <tableColumn id="20" xr3:uid="{00000000-0010-0000-1900-000014000000}" name="Calculation" dataDxfId="17"/>
    <tableColumn id="21" xr3:uid="{00000000-0010-0000-1900-000015000000}" name="Badge Type" dataDxfId="16"/>
    <tableColumn id="22" xr3:uid="{00000000-0010-0000-1900-000016000000}" name="Body Region" dataDxfId="15"/>
    <tableColumn id="23" xr3:uid="{00000000-0010-0000-1900-000017000000}" name="Body Part" dataDxfId="14"/>
    <tableColumn id="24" xr3:uid="{00000000-0010-0000-1900-000018000000}" name="Holder Type" dataDxfId="13"/>
    <tableColumn id="25" xr3:uid="{00000000-0010-0000-1900-000019000000}" name="Frequency" dataDxfId="12"/>
    <tableColumn id="26" xr3:uid="{00000000-0010-0000-1900-00001A000000}" name="If badged elsewhere, please include all other locations?" dataDxfId="11">
      <calculatedColumnFormula>Y10&amp;Y11&amp;Y12</calculatedColumnFormula>
    </tableColumn>
    <tableColumn id="27" xr3:uid="{00000000-0010-0000-1900-00001B000000}" name="Account" dataDxfId="10">
      <calculatedColumnFormula>VLOOKUP(AC3,TableLocation[],3,FALSE)</calculatedColumnFormula>
    </tableColumn>
    <tableColumn id="28" xr3:uid="{00000000-0010-0000-1900-00001C000000}" name="Facility" dataDxfId="9">
      <calculatedColumnFormula>AppLocation</calculatedColumnFormula>
    </tableColumn>
    <tableColumn id="29" xr3:uid="{00000000-0010-0000-1900-00001D000000}" name="Sub-Account Name" dataDxfId="8">
      <calculatedColumnFormula>APPSubAccount</calculatedColumnFormula>
    </tableColumn>
    <tableColumn id="30" xr3:uid="{00000000-0010-0000-1900-00001E000000}" name="Sub-Account Code" dataDxfId="7"/>
    <tableColumn id="31" xr3:uid="{00000000-0010-0000-1900-00001F000000}" name="Phone" dataDxfId="6">
      <calculatedColumnFormula>IF(Application!I8="","",Application!I8)</calculatedColumnFormula>
    </tableColumn>
    <tableColumn id="32" xr3:uid="{00000000-0010-0000-1900-000020000000}" name="Email Address" dataDxfId="5">
      <calculatedColumnFormula>IF(Application!P6="","",Application!P6)</calculatedColumnFormula>
    </tableColumn>
    <tableColumn id="33" xr3:uid="{00000000-0010-0000-1900-000021000000}" name="Notes" dataDxfId="4"/>
    <tableColumn id="34" xr3:uid="{00000000-0010-0000-1900-000022000000}" name="Vlookup Location" dataDxfId="3">
      <calculatedColumnFormula>VLOOKUP(AC3,TableLocation[],2,FALSE)</calculatedColumnFormula>
    </tableColumn>
    <tableColumn id="35" xr3:uid="{00000000-0010-0000-1900-000023000000}" name="Vlookup Loc2" dataDxfId="2">
      <calculatedColumnFormula>VLOOKUP(AppLoc2,TableLocation[],2,FALSE)</calculatedColumnFormula>
    </tableColumn>
    <tableColumn id="36" xr3:uid="{00000000-0010-0000-1900-000024000000}" name="Vlookup Loc3" dataDxfId="1">
      <calculatedColumnFormula>VLOOKUP(AppLoc3,TableLocation[],2,FALSE)</calculatedColumnFormula>
    </tableColumn>
    <tableColumn id="38" xr3:uid="{00000000-0010-0000-1900-000026000000}" name="Vlookup Loc4" dataDxfId="0">
      <calculatedColumnFormula>VLOOKUP(AppLoc4,TableLocation[],2,FALSE)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Assistant" displayName="Assistant" ref="I1:I7" totalsRowShown="0" headerRowDxfId="96">
  <autoFilter ref="I1:I7" xr:uid="{00000000-0009-0000-0100-000005000000}"/>
  <tableColumns count="1">
    <tableColumn id="1" xr3:uid="{00000000-0010-0000-0400-000001000000}" name="Assistant"/>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Engineer" displayName="Engineer" ref="K1:K4" totalsRowShown="0" headerRowDxfId="95">
  <autoFilter ref="K1:K4" xr:uid="{00000000-0009-0000-0100-000006000000}"/>
  <tableColumns count="1">
    <tableColumn id="1" xr3:uid="{00000000-0010-0000-0500-000001000000}" name="Engineer"/>
  </tableColumns>
  <tableStyleInfo name="TableStyleMedium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Pharmacist" displayName="Pharmacist" ref="M1:M3" totalsRowShown="0" headerRowDxfId="94">
  <autoFilter ref="M1:M3" xr:uid="{00000000-0009-0000-0100-000007000000}"/>
  <tableColumns count="1">
    <tableColumn id="1" xr3:uid="{00000000-0010-0000-0600-000001000000}" name="Pharmacist"/>
  </tableColumns>
  <tableStyleInfo name="TableStyleMedium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hysicist" displayName="Physicist" ref="O1:O3" totalsRowShown="0" headerRowDxfId="93">
  <autoFilter ref="O1:O3" xr:uid="{00000000-0009-0000-0100-000008000000}"/>
  <tableColumns count="1">
    <tableColumn id="1" xr3:uid="{00000000-0010-0000-0700-000001000000}" name="Physicist"/>
  </tableColumns>
  <tableStyleInfo name="TableStyleMedium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Location" displayName="TableLocation" ref="Y1:AA36" totalsRowShown="0" headerRowDxfId="92" dataDxfId="91">
  <autoFilter ref="Y1:AA36" xr:uid="{00000000-0009-0000-0100-00000A000000}"/>
  <sortState xmlns:xlrd2="http://schemas.microsoft.com/office/spreadsheetml/2017/richdata2" ref="Y2:AA35">
    <sortCondition ref="Y1:Y35"/>
  </sortState>
  <tableColumns count="3">
    <tableColumn id="1" xr3:uid="{00000000-0010-0000-0900-000001000000}" name="Locations" dataDxfId="90"/>
    <tableColumn id="2" xr3:uid="{00000000-0010-0000-0900-000002000000}" name="Lookup Name" dataDxfId="89"/>
    <tableColumn id="3" xr3:uid="{00000000-0010-0000-0900-000003000000}" name="Location Code" dataDxfId="88"/>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_RadSafe-Dosimetry@mcw.edu" TargetMode="External"/><Relationship Id="rId1" Type="http://schemas.openxmlformats.org/officeDocument/2006/relationships/hyperlink" Target="mailto:Noelle.Geier@Froedtert.com"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E36"/>
  <sheetViews>
    <sheetView topLeftCell="AY1" workbookViewId="0">
      <selection activeCell="BM13" sqref="BM13"/>
    </sheetView>
  </sheetViews>
  <sheetFormatPr defaultRowHeight="14.4" x14ac:dyDescent="0.3"/>
  <cols>
    <col min="1" max="1" width="20" customWidth="1"/>
    <col min="2" max="2" width="1.6640625" customWidth="1"/>
    <col min="3" max="3" width="31.44140625" bestFit="1" customWidth="1"/>
    <col min="4" max="4" width="1.6640625" customWidth="1"/>
    <col min="5" max="5" width="22.44140625" bestFit="1" customWidth="1"/>
    <col min="6" max="6" width="1.6640625" customWidth="1"/>
    <col min="7" max="7" width="17.33203125" bestFit="1" customWidth="1"/>
    <col min="8" max="8" width="1.6640625" customWidth="1"/>
    <col min="9" max="9" width="21.6640625" bestFit="1" customWidth="1"/>
    <col min="10" max="10" width="1.6640625" customWidth="1"/>
    <col min="11" max="11" width="20.109375" bestFit="1" customWidth="1"/>
    <col min="12" max="12" width="1.6640625" customWidth="1"/>
    <col min="13" max="13" width="18.5546875" bestFit="1" customWidth="1"/>
    <col min="14" max="14" width="1.6640625" customWidth="1"/>
    <col min="15" max="15" width="15.88671875" bestFit="1" customWidth="1"/>
    <col min="16" max="16" width="1.6640625" customWidth="1"/>
    <col min="17" max="17" width="25.44140625" bestFit="1" customWidth="1"/>
    <col min="19" max="19" width="39.6640625" bestFit="1" customWidth="1"/>
    <col min="20" max="20" width="2" customWidth="1"/>
    <col min="21" max="21" width="39.6640625" customWidth="1"/>
    <col min="22" max="22" width="2" customWidth="1"/>
    <col min="23" max="23" width="25.88671875" customWidth="1"/>
    <col min="24" max="24" width="2" customWidth="1"/>
    <col min="25" max="25" width="64.33203125" bestFit="1" customWidth="1"/>
    <col min="26" max="26" width="42.109375" bestFit="1" customWidth="1"/>
    <col min="27" max="27" width="21.88671875" bestFit="1" customWidth="1"/>
    <col min="28" max="28" width="2" customWidth="1"/>
    <col min="29" max="29" width="31" bestFit="1" customWidth="1"/>
    <col min="30" max="30" width="1.5546875" customWidth="1"/>
    <col min="31" max="31" width="31" bestFit="1" customWidth="1"/>
    <col min="32" max="32" width="1.6640625" customWidth="1"/>
    <col min="33" max="33" width="31.6640625" bestFit="1" customWidth="1"/>
    <col min="34" max="34" width="1.6640625" customWidth="1"/>
    <col min="35" max="35" width="22.5546875" bestFit="1" customWidth="1"/>
    <col min="36" max="36" width="1.6640625" customWidth="1"/>
    <col min="37" max="37" width="16.6640625" bestFit="1" customWidth="1"/>
    <col min="38" max="38" width="2" customWidth="1"/>
    <col min="39" max="39" width="31" bestFit="1" customWidth="1"/>
    <col min="40" max="40" width="1.6640625" customWidth="1"/>
    <col min="41" max="41" width="15.88671875" bestFit="1" customWidth="1"/>
    <col min="42" max="42" width="1.6640625" customWidth="1"/>
    <col min="43" max="43" width="24.5546875" customWidth="1"/>
    <col min="44" max="44" width="1.6640625" customWidth="1"/>
    <col min="45" max="45" width="24.5546875" bestFit="1" customWidth="1"/>
    <col min="46" max="46" width="1.6640625" customWidth="1"/>
    <col min="47" max="47" width="26.5546875" bestFit="1" customWidth="1"/>
    <col min="48" max="48" width="1.6640625" customWidth="1"/>
    <col min="49" max="49" width="22.5546875" bestFit="1" customWidth="1"/>
    <col min="50" max="50" width="1.6640625" customWidth="1"/>
    <col min="51" max="51" width="22.5546875" bestFit="1" customWidth="1"/>
    <col min="52" max="52" width="1.6640625" customWidth="1"/>
    <col min="53" max="53" width="22.5546875" bestFit="1" customWidth="1"/>
    <col min="54" max="54" width="1.6640625" customWidth="1"/>
    <col min="55" max="55" width="22.5546875" bestFit="1" customWidth="1"/>
    <col min="56" max="56" width="1.6640625" customWidth="1"/>
    <col min="57" max="57" width="22.5546875" bestFit="1" customWidth="1"/>
    <col min="58" max="58" width="1.6640625" customWidth="1"/>
    <col min="59" max="59" width="22.5546875" bestFit="1" customWidth="1"/>
    <col min="60" max="60" width="1.6640625" customWidth="1"/>
    <col min="61" max="61" width="22.5546875" bestFit="1" customWidth="1"/>
    <col min="62" max="62" width="1.6640625" customWidth="1"/>
    <col min="63" max="63" width="22.5546875" bestFit="1" customWidth="1"/>
    <col min="64" max="64" width="1.6640625" customWidth="1"/>
    <col min="65" max="65" width="22.5546875" bestFit="1" customWidth="1"/>
    <col min="66" max="66" width="1.6640625" customWidth="1"/>
    <col min="67" max="67" width="22.5546875" bestFit="1" customWidth="1"/>
    <col min="68" max="68" width="1.6640625" customWidth="1"/>
    <col min="69" max="69" width="22.5546875" bestFit="1" customWidth="1"/>
    <col min="70" max="70" width="1.6640625" customWidth="1"/>
    <col min="71" max="71" width="22.5546875" bestFit="1" customWidth="1"/>
    <col min="72" max="72" width="1.6640625" customWidth="1"/>
    <col min="73" max="73" width="22.5546875" bestFit="1" customWidth="1"/>
    <col min="74" max="74" width="1.6640625" customWidth="1"/>
    <col min="75" max="75" width="22.5546875" bestFit="1" customWidth="1"/>
    <col min="76" max="76" width="1.6640625" customWidth="1"/>
    <col min="77" max="77" width="22.5546875" bestFit="1" customWidth="1"/>
    <col min="78" max="78" width="1.6640625" customWidth="1"/>
    <col min="79" max="79" width="22.5546875" bestFit="1" customWidth="1"/>
    <col min="80" max="80" width="1.6640625" customWidth="1"/>
    <col min="81" max="81" width="22.5546875" bestFit="1" customWidth="1"/>
    <col min="82" max="82" width="1.6640625" customWidth="1"/>
    <col min="83" max="83" width="22.5546875" bestFit="1" customWidth="1"/>
  </cols>
  <sheetData>
    <row r="1" spans="1:83" ht="18.600000000000001" thickBot="1" x14ac:dyDescent="0.4">
      <c r="A1" s="3" t="s">
        <v>6</v>
      </c>
      <c r="C1" s="3" t="s">
        <v>54</v>
      </c>
      <c r="E1" s="3" t="s">
        <v>55</v>
      </c>
      <c r="G1" s="3" t="s">
        <v>293</v>
      </c>
      <c r="I1" s="3" t="s">
        <v>56</v>
      </c>
      <c r="K1" s="3" t="s">
        <v>57</v>
      </c>
      <c r="M1" s="3" t="s">
        <v>58</v>
      </c>
      <c r="O1" s="3" t="s">
        <v>59</v>
      </c>
      <c r="Q1" s="64" t="s">
        <v>297</v>
      </c>
      <c r="S1" s="18" t="s">
        <v>1</v>
      </c>
      <c r="U1" s="3" t="s">
        <v>3</v>
      </c>
      <c r="W1" s="19" t="s">
        <v>132</v>
      </c>
      <c r="Y1" s="3" t="s">
        <v>99</v>
      </c>
      <c r="Z1" s="3" t="s">
        <v>178</v>
      </c>
      <c r="AA1" s="20" t="s">
        <v>177</v>
      </c>
      <c r="AC1" s="3" t="s">
        <v>155</v>
      </c>
      <c r="AD1" s="5"/>
      <c r="AE1" s="3" t="s">
        <v>156</v>
      </c>
      <c r="AF1" s="5"/>
      <c r="AG1" s="3" t="s">
        <v>154</v>
      </c>
      <c r="AI1" s="3" t="s">
        <v>172</v>
      </c>
      <c r="AK1" s="3" t="s">
        <v>186</v>
      </c>
      <c r="AM1" s="3" t="s">
        <v>164</v>
      </c>
      <c r="AO1" s="3" t="s">
        <v>174</v>
      </c>
      <c r="AQ1" s="3" t="s">
        <v>121</v>
      </c>
      <c r="AS1" s="3" t="s">
        <v>160</v>
      </c>
      <c r="AU1" s="3" t="s">
        <v>245</v>
      </c>
      <c r="AW1" s="3" t="s">
        <v>157</v>
      </c>
      <c r="AY1" s="3" t="s">
        <v>158</v>
      </c>
      <c r="BA1" s="3" t="s">
        <v>263</v>
      </c>
      <c r="BC1" s="3" t="s">
        <v>165</v>
      </c>
      <c r="BE1" s="3" t="s">
        <v>275</v>
      </c>
      <c r="BG1" s="3" t="s">
        <v>167</v>
      </c>
      <c r="BI1" s="3" t="s">
        <v>168</v>
      </c>
      <c r="BK1" s="3" t="s">
        <v>169</v>
      </c>
      <c r="BM1" s="3" t="s">
        <v>270</v>
      </c>
      <c r="BO1" s="3" t="s">
        <v>272</v>
      </c>
      <c r="BQ1" s="3" t="s">
        <v>273</v>
      </c>
      <c r="BS1" s="3" t="s">
        <v>276</v>
      </c>
      <c r="BU1" s="3" t="s">
        <v>173</v>
      </c>
      <c r="BW1" s="3" t="s">
        <v>175</v>
      </c>
      <c r="BY1" s="3" t="s">
        <v>278</v>
      </c>
      <c r="CA1" s="3" t="s">
        <v>280</v>
      </c>
      <c r="CC1" s="3" t="s">
        <v>282</v>
      </c>
      <c r="CE1" s="3" t="s">
        <v>284</v>
      </c>
    </row>
    <row r="2" spans="1:83" ht="18.600000000000001" thickTop="1" x14ac:dyDescent="0.35">
      <c r="A2" t="s">
        <v>56</v>
      </c>
      <c r="C2" t="s">
        <v>93</v>
      </c>
      <c r="E2" t="s">
        <v>61</v>
      </c>
      <c r="G2" t="s">
        <v>70</v>
      </c>
      <c r="I2" t="s">
        <v>62</v>
      </c>
      <c r="K2" t="s">
        <v>63</v>
      </c>
      <c r="M2" t="s">
        <v>64</v>
      </c>
      <c r="O2" t="s">
        <v>65</v>
      </c>
      <c r="Q2" s="65" t="s">
        <v>66</v>
      </c>
      <c r="S2" t="s">
        <v>125</v>
      </c>
      <c r="U2" t="s">
        <v>128</v>
      </c>
      <c r="W2" t="s">
        <v>133</v>
      </c>
      <c r="Y2" s="5" t="s">
        <v>254</v>
      </c>
      <c r="Z2" s="3"/>
      <c r="AA2" s="20"/>
      <c r="AC2" s="6" t="s">
        <v>114</v>
      </c>
      <c r="AE2" s="6" t="s">
        <v>266</v>
      </c>
      <c r="AG2" s="6" t="s">
        <v>261</v>
      </c>
      <c r="AI2" t="s">
        <v>69</v>
      </c>
      <c r="AK2" s="6" t="s">
        <v>264</v>
      </c>
      <c r="AM2" s="6" t="s">
        <v>114</v>
      </c>
      <c r="AO2" t="s">
        <v>150</v>
      </c>
      <c r="AQ2" s="6" t="s">
        <v>271</v>
      </c>
      <c r="AS2" t="s">
        <v>69</v>
      </c>
      <c r="AU2" s="6" t="s">
        <v>266</v>
      </c>
      <c r="AW2" t="s">
        <v>109</v>
      </c>
      <c r="AY2" t="s">
        <v>69</v>
      </c>
      <c r="BA2" t="s">
        <v>62</v>
      </c>
      <c r="BC2" t="s">
        <v>69</v>
      </c>
      <c r="BE2" t="s">
        <v>69</v>
      </c>
      <c r="BG2" t="s">
        <v>69</v>
      </c>
      <c r="BI2" t="s">
        <v>69</v>
      </c>
      <c r="BK2" t="s">
        <v>227</v>
      </c>
      <c r="BM2" t="s">
        <v>69</v>
      </c>
      <c r="BO2" t="s">
        <v>271</v>
      </c>
      <c r="BQ2" t="s">
        <v>69</v>
      </c>
      <c r="BS2" t="s">
        <v>69</v>
      </c>
      <c r="BU2" t="s">
        <v>69</v>
      </c>
      <c r="BW2" t="s">
        <v>271</v>
      </c>
      <c r="BY2" t="s">
        <v>62</v>
      </c>
      <c r="CA2" t="s">
        <v>62</v>
      </c>
      <c r="CC2" t="s">
        <v>69</v>
      </c>
      <c r="CE2" t="s">
        <v>69</v>
      </c>
    </row>
    <row r="3" spans="1:83" x14ac:dyDescent="0.3">
      <c r="A3" t="s">
        <v>57</v>
      </c>
      <c r="C3" t="s">
        <v>90</v>
      </c>
      <c r="E3" t="s">
        <v>68</v>
      </c>
      <c r="G3" t="s">
        <v>74</v>
      </c>
      <c r="I3" t="s">
        <v>70</v>
      </c>
      <c r="K3" t="s">
        <v>71</v>
      </c>
      <c r="M3" t="s">
        <v>91</v>
      </c>
      <c r="O3" t="s">
        <v>91</v>
      </c>
      <c r="Q3" s="62" t="s">
        <v>230</v>
      </c>
      <c r="S3" t="s">
        <v>126</v>
      </c>
      <c r="U3" t="s">
        <v>129</v>
      </c>
      <c r="W3" t="s">
        <v>134</v>
      </c>
      <c r="Y3" s="5" t="s">
        <v>159</v>
      </c>
      <c r="Z3" s="5" t="s">
        <v>285</v>
      </c>
      <c r="AA3" s="5">
        <v>729675</v>
      </c>
      <c r="AC3" s="6" t="s">
        <v>266</v>
      </c>
      <c r="AE3" s="6" t="s">
        <v>244</v>
      </c>
      <c r="AG3" s="6" t="s">
        <v>100</v>
      </c>
      <c r="AK3" s="6" t="s">
        <v>109</v>
      </c>
      <c r="AM3" s="6" t="s">
        <v>266</v>
      </c>
      <c r="AO3" t="s">
        <v>151</v>
      </c>
      <c r="AQ3" s="6" t="s">
        <v>69</v>
      </c>
      <c r="AU3" s="6" t="s">
        <v>101</v>
      </c>
      <c r="AW3" t="s">
        <v>264</v>
      </c>
      <c r="AY3" t="s">
        <v>91</v>
      </c>
      <c r="BA3" t="s">
        <v>91</v>
      </c>
      <c r="BC3" t="s">
        <v>91</v>
      </c>
      <c r="BE3" t="s">
        <v>91</v>
      </c>
      <c r="BG3" t="s">
        <v>91</v>
      </c>
      <c r="BI3" t="s">
        <v>91</v>
      </c>
      <c r="BK3" t="s">
        <v>69</v>
      </c>
      <c r="BM3" t="s">
        <v>91</v>
      </c>
      <c r="BO3" t="s">
        <v>69</v>
      </c>
      <c r="BQ3" t="s">
        <v>91</v>
      </c>
      <c r="BS3" t="s">
        <v>91</v>
      </c>
      <c r="BU3" t="s">
        <v>91</v>
      </c>
      <c r="BW3" t="s">
        <v>69</v>
      </c>
      <c r="BY3" t="s">
        <v>91</v>
      </c>
      <c r="CA3" t="s">
        <v>91</v>
      </c>
      <c r="CC3" t="s">
        <v>91</v>
      </c>
      <c r="CE3" t="s">
        <v>91</v>
      </c>
    </row>
    <row r="4" spans="1:83" x14ac:dyDescent="0.3">
      <c r="A4" t="s">
        <v>54</v>
      </c>
      <c r="C4" t="s">
        <v>92</v>
      </c>
      <c r="E4" t="s">
        <v>73</v>
      </c>
      <c r="G4" t="s">
        <v>80</v>
      </c>
      <c r="I4" t="s">
        <v>75</v>
      </c>
      <c r="K4" t="s">
        <v>91</v>
      </c>
      <c r="Q4" s="63" t="s">
        <v>91</v>
      </c>
      <c r="S4" t="s">
        <v>211</v>
      </c>
      <c r="U4" t="s">
        <v>95</v>
      </c>
      <c r="W4" t="s">
        <v>135</v>
      </c>
      <c r="Y4" s="5" t="s">
        <v>142</v>
      </c>
      <c r="Z4" s="5" t="s">
        <v>158</v>
      </c>
      <c r="AA4" s="5">
        <v>729650</v>
      </c>
      <c r="AC4" s="6" t="s">
        <v>101</v>
      </c>
      <c r="AE4" s="6" t="s">
        <v>139</v>
      </c>
      <c r="AG4" s="6" t="s">
        <v>101</v>
      </c>
      <c r="AK4" s="6" t="s">
        <v>227</v>
      </c>
      <c r="AM4" s="6" t="s">
        <v>141</v>
      </c>
      <c r="AO4" t="s">
        <v>69</v>
      </c>
      <c r="AQ4" s="6" t="s">
        <v>91</v>
      </c>
      <c r="AU4" s="6" t="s">
        <v>103</v>
      </c>
      <c r="AW4" t="s">
        <v>91</v>
      </c>
      <c r="BK4" t="s">
        <v>91</v>
      </c>
      <c r="BO4" t="s">
        <v>299</v>
      </c>
      <c r="BW4" t="s">
        <v>91</v>
      </c>
    </row>
    <row r="5" spans="1:83" x14ac:dyDescent="0.3">
      <c r="A5" t="s">
        <v>55</v>
      </c>
      <c r="C5" t="s">
        <v>109</v>
      </c>
      <c r="E5" t="s">
        <v>77</v>
      </c>
      <c r="G5" t="s">
        <v>79</v>
      </c>
      <c r="I5" t="s">
        <v>81</v>
      </c>
      <c r="S5" t="s">
        <v>212</v>
      </c>
      <c r="U5" t="s">
        <v>96</v>
      </c>
      <c r="W5" t="s">
        <v>136</v>
      </c>
      <c r="Y5" s="5" t="s">
        <v>216</v>
      </c>
      <c r="Z5" s="5" t="s">
        <v>263</v>
      </c>
      <c r="AA5" s="5">
        <v>729651</v>
      </c>
      <c r="AC5" s="6" t="s">
        <v>244</v>
      </c>
      <c r="AE5" s="6" t="s">
        <v>107</v>
      </c>
      <c r="AG5" s="6" t="s">
        <v>102</v>
      </c>
      <c r="AK5" s="6" t="s">
        <v>271</v>
      </c>
      <c r="AM5" s="6" t="s">
        <v>91</v>
      </c>
      <c r="AU5" s="6" t="s">
        <v>244</v>
      </c>
      <c r="BO5" t="s">
        <v>91</v>
      </c>
    </row>
    <row r="6" spans="1:83" x14ac:dyDescent="0.3">
      <c r="A6" t="s">
        <v>58</v>
      </c>
      <c r="C6" t="s">
        <v>229</v>
      </c>
      <c r="E6" t="s">
        <v>79</v>
      </c>
      <c r="G6" t="s">
        <v>88</v>
      </c>
      <c r="I6" t="s">
        <v>83</v>
      </c>
      <c r="S6" t="s">
        <v>243</v>
      </c>
      <c r="U6" t="s">
        <v>130</v>
      </c>
      <c r="W6" t="s">
        <v>137</v>
      </c>
      <c r="Y6" s="5" t="s">
        <v>163</v>
      </c>
      <c r="Z6" s="5" t="s">
        <v>164</v>
      </c>
      <c r="AA6" s="5">
        <v>729652</v>
      </c>
      <c r="AC6" s="6" t="s">
        <v>265</v>
      </c>
      <c r="AE6" s="6" t="s">
        <v>140</v>
      </c>
      <c r="AG6" s="6" t="s">
        <v>225</v>
      </c>
      <c r="AK6" s="6" t="s">
        <v>69</v>
      </c>
      <c r="AU6" s="6" t="s">
        <v>269</v>
      </c>
    </row>
    <row r="7" spans="1:83" x14ac:dyDescent="0.3">
      <c r="A7" t="s">
        <v>252</v>
      </c>
      <c r="C7" t="s">
        <v>120</v>
      </c>
      <c r="E7" t="s">
        <v>83</v>
      </c>
      <c r="G7" t="s">
        <v>109</v>
      </c>
      <c r="I7" t="s">
        <v>91</v>
      </c>
      <c r="S7" t="s">
        <v>127</v>
      </c>
      <c r="U7" t="s">
        <v>131</v>
      </c>
      <c r="W7" t="s">
        <v>91</v>
      </c>
      <c r="Y7" s="5" t="s">
        <v>153</v>
      </c>
      <c r="Z7" s="5" t="s">
        <v>154</v>
      </c>
      <c r="AA7" s="5">
        <v>729732</v>
      </c>
      <c r="AC7" s="6" t="s">
        <v>107</v>
      </c>
      <c r="AE7" s="6" t="s">
        <v>109</v>
      </c>
      <c r="AG7" s="6" t="s">
        <v>103</v>
      </c>
      <c r="AK7" s="6" t="s">
        <v>116</v>
      </c>
      <c r="AU7" s="6" t="s">
        <v>107</v>
      </c>
    </row>
    <row r="8" spans="1:83" x14ac:dyDescent="0.3">
      <c r="A8" t="s">
        <v>59</v>
      </c>
      <c r="C8" t="s">
        <v>78</v>
      </c>
      <c r="E8" t="s">
        <v>86</v>
      </c>
      <c r="G8" t="s">
        <v>84</v>
      </c>
      <c r="S8" t="s">
        <v>251</v>
      </c>
      <c r="Y8" s="5" t="s">
        <v>217</v>
      </c>
      <c r="Z8" s="5" t="s">
        <v>155</v>
      </c>
      <c r="AA8" s="5">
        <v>729654</v>
      </c>
      <c r="AC8" s="6" t="s">
        <v>109</v>
      </c>
      <c r="AE8" s="6" t="s">
        <v>115</v>
      </c>
      <c r="AG8" s="6" t="s">
        <v>260</v>
      </c>
      <c r="AK8" s="6" t="s">
        <v>91</v>
      </c>
      <c r="AU8" s="6" t="s">
        <v>246</v>
      </c>
    </row>
    <row r="9" spans="1:83" ht="18" x14ac:dyDescent="0.35">
      <c r="A9" t="s">
        <v>298</v>
      </c>
      <c r="C9" t="s">
        <v>85</v>
      </c>
      <c r="E9" t="s">
        <v>91</v>
      </c>
      <c r="G9" t="s">
        <v>69</v>
      </c>
      <c r="S9" t="s">
        <v>91</v>
      </c>
      <c r="Y9" s="5" t="s">
        <v>212</v>
      </c>
      <c r="Z9" s="5" t="s">
        <v>156</v>
      </c>
      <c r="AA9" s="5">
        <v>729656</v>
      </c>
      <c r="AC9" s="6" t="s">
        <v>115</v>
      </c>
      <c r="AE9" s="6" t="s">
        <v>69</v>
      </c>
      <c r="AG9" s="6" t="s">
        <v>262</v>
      </c>
      <c r="AS9" s="3" t="s">
        <v>161</v>
      </c>
      <c r="AU9" s="6" t="s">
        <v>109</v>
      </c>
    </row>
    <row r="10" spans="1:83" x14ac:dyDescent="0.3">
      <c r="A10" t="s">
        <v>228</v>
      </c>
      <c r="C10" t="s">
        <v>76</v>
      </c>
      <c r="G10" t="s">
        <v>62</v>
      </c>
      <c r="Y10" s="5" t="s">
        <v>243</v>
      </c>
      <c r="Z10" s="5" t="s">
        <v>245</v>
      </c>
      <c r="AA10" s="5">
        <v>47200</v>
      </c>
      <c r="AC10" s="6" t="s">
        <v>69</v>
      </c>
      <c r="AE10" s="6" t="s">
        <v>267</v>
      </c>
      <c r="AG10" s="6" t="s">
        <v>104</v>
      </c>
      <c r="AS10" t="s">
        <v>69</v>
      </c>
      <c r="AU10" s="6" t="s">
        <v>248</v>
      </c>
    </row>
    <row r="11" spans="1:83" x14ac:dyDescent="0.3">
      <c r="A11" t="s">
        <v>89</v>
      </c>
      <c r="C11" t="s">
        <v>87</v>
      </c>
      <c r="G11" t="s">
        <v>91</v>
      </c>
      <c r="Y11" s="5" t="s">
        <v>283</v>
      </c>
      <c r="Z11" s="5" t="s">
        <v>284</v>
      </c>
      <c r="AA11" s="5">
        <v>738776</v>
      </c>
      <c r="AC11" s="6" t="s">
        <v>61</v>
      </c>
      <c r="AE11" s="6" t="s">
        <v>116</v>
      </c>
      <c r="AG11" s="6" t="s">
        <v>105</v>
      </c>
      <c r="AU11" s="6" t="s">
        <v>247</v>
      </c>
    </row>
    <row r="12" spans="1:83" x14ac:dyDescent="0.3">
      <c r="A12" t="s">
        <v>293</v>
      </c>
      <c r="C12" t="s">
        <v>82</v>
      </c>
      <c r="Y12" s="5" t="s">
        <v>143</v>
      </c>
      <c r="Z12" s="5" t="s">
        <v>165</v>
      </c>
      <c r="AA12" s="5">
        <v>729672</v>
      </c>
      <c r="AC12" s="6" t="s">
        <v>116</v>
      </c>
      <c r="AE12" s="6" t="s">
        <v>62</v>
      </c>
      <c r="AG12" s="6" t="s">
        <v>106</v>
      </c>
      <c r="AU12" s="6" t="s">
        <v>115</v>
      </c>
    </row>
    <row r="13" spans="1:83" x14ac:dyDescent="0.3">
      <c r="A13" t="s">
        <v>91</v>
      </c>
      <c r="C13" t="s">
        <v>60</v>
      </c>
      <c r="Y13" s="5" t="s">
        <v>255</v>
      </c>
      <c r="Z13" s="5" t="s">
        <v>275</v>
      </c>
      <c r="AA13" s="5"/>
      <c r="AC13" s="6" t="s">
        <v>62</v>
      </c>
      <c r="AE13" s="6" t="s">
        <v>290</v>
      </c>
      <c r="AG13" s="6" t="s">
        <v>107</v>
      </c>
      <c r="AU13" s="6" t="s">
        <v>69</v>
      </c>
    </row>
    <row r="14" spans="1:83" x14ac:dyDescent="0.3">
      <c r="C14" t="s">
        <v>67</v>
      </c>
      <c r="Y14" s="5" t="s">
        <v>117</v>
      </c>
      <c r="Z14" s="5" t="s">
        <v>167</v>
      </c>
      <c r="AA14" s="5">
        <v>729660</v>
      </c>
      <c r="AC14" s="6" t="s">
        <v>224</v>
      </c>
      <c r="AE14" s="6" t="s">
        <v>91</v>
      </c>
      <c r="AG14" s="6" t="s">
        <v>258</v>
      </c>
      <c r="AU14" s="6" t="s">
        <v>116</v>
      </c>
    </row>
    <row r="15" spans="1:83" x14ac:dyDescent="0.3">
      <c r="C15" t="s">
        <v>72</v>
      </c>
      <c r="Y15" s="5" t="s">
        <v>145</v>
      </c>
      <c r="Z15" s="5" t="s">
        <v>168</v>
      </c>
      <c r="AA15" s="5">
        <v>729662</v>
      </c>
      <c r="AC15" s="6" t="s">
        <v>290</v>
      </c>
      <c r="AG15" s="6" t="s">
        <v>226</v>
      </c>
      <c r="AU15" s="6" t="s">
        <v>268</v>
      </c>
    </row>
    <row r="16" spans="1:83" ht="18" x14ac:dyDescent="0.35">
      <c r="C16" t="s">
        <v>91</v>
      </c>
      <c r="Y16" s="5" t="s">
        <v>149</v>
      </c>
      <c r="Z16" s="5" t="s">
        <v>98</v>
      </c>
      <c r="AA16" s="5">
        <v>729728</v>
      </c>
      <c r="AC16" s="6" t="s">
        <v>91</v>
      </c>
      <c r="AG16" s="6" t="s">
        <v>108</v>
      </c>
      <c r="AS16" s="3" t="s">
        <v>162</v>
      </c>
      <c r="AU16" s="6" t="s">
        <v>62</v>
      </c>
    </row>
    <row r="17" spans="25:47" x14ac:dyDescent="0.3">
      <c r="Y17" s="5" t="s">
        <v>279</v>
      </c>
      <c r="Z17" s="5" t="s">
        <v>280</v>
      </c>
      <c r="AA17" s="5">
        <v>729665</v>
      </c>
      <c r="AG17" s="6" t="s">
        <v>109</v>
      </c>
      <c r="AS17" t="s">
        <v>69</v>
      </c>
      <c r="AU17" s="6" t="s">
        <v>224</v>
      </c>
    </row>
    <row r="18" spans="25:47" x14ac:dyDescent="0.3">
      <c r="Y18" s="5" t="s">
        <v>277</v>
      </c>
      <c r="Z18" s="5" t="s">
        <v>175</v>
      </c>
      <c r="AA18" s="5">
        <v>729664</v>
      </c>
      <c r="AG18" s="6" t="s">
        <v>110</v>
      </c>
      <c r="AU18" s="6" t="s">
        <v>91</v>
      </c>
    </row>
    <row r="19" spans="25:47" x14ac:dyDescent="0.3">
      <c r="Y19" s="5" t="s">
        <v>146</v>
      </c>
      <c r="Z19" s="5" t="s">
        <v>169</v>
      </c>
      <c r="AA19" s="5">
        <v>729663</v>
      </c>
      <c r="AG19" s="6" t="s">
        <v>259</v>
      </c>
    </row>
    <row r="20" spans="25:47" x14ac:dyDescent="0.3">
      <c r="Y20" s="5" t="s">
        <v>219</v>
      </c>
      <c r="Z20" s="5" t="s">
        <v>270</v>
      </c>
      <c r="AA20" s="5">
        <v>729716</v>
      </c>
      <c r="AG20" s="6" t="s">
        <v>111</v>
      </c>
    </row>
    <row r="21" spans="25:47" x14ac:dyDescent="0.3">
      <c r="Y21" s="5" t="s">
        <v>256</v>
      </c>
      <c r="Z21" s="5" t="s">
        <v>186</v>
      </c>
      <c r="AA21" s="5">
        <v>729666</v>
      </c>
      <c r="AG21" s="6" t="s">
        <v>289</v>
      </c>
    </row>
    <row r="22" spans="25:47" x14ac:dyDescent="0.3">
      <c r="Y22" s="5" t="s">
        <v>222</v>
      </c>
      <c r="Z22" s="5" t="s">
        <v>272</v>
      </c>
      <c r="AA22" s="5">
        <v>729667</v>
      </c>
      <c r="AG22" s="6" t="s">
        <v>247</v>
      </c>
    </row>
    <row r="23" spans="25:47" x14ac:dyDescent="0.3">
      <c r="Y23" s="5" t="s">
        <v>221</v>
      </c>
      <c r="Z23" s="5" t="s">
        <v>273</v>
      </c>
      <c r="AA23" s="5">
        <v>729668</v>
      </c>
      <c r="AG23" s="6" t="s">
        <v>112</v>
      </c>
    </row>
    <row r="24" spans="25:47" x14ac:dyDescent="0.3">
      <c r="Y24" s="5" t="s">
        <v>218</v>
      </c>
      <c r="Z24" s="5" t="s">
        <v>166</v>
      </c>
      <c r="AA24" s="5"/>
      <c r="AG24" s="6" t="s">
        <v>91</v>
      </c>
    </row>
    <row r="25" spans="25:47" x14ac:dyDescent="0.3">
      <c r="Y25" s="5" t="s">
        <v>213</v>
      </c>
      <c r="Z25" s="5" t="s">
        <v>160</v>
      </c>
      <c r="AA25" s="5"/>
    </row>
    <row r="26" spans="25:47" x14ac:dyDescent="0.3">
      <c r="Y26" s="5" t="s">
        <v>220</v>
      </c>
      <c r="Z26" s="5" t="s">
        <v>170</v>
      </c>
      <c r="AA26" s="5"/>
    </row>
    <row r="27" spans="25:47" x14ac:dyDescent="0.3">
      <c r="Y27" s="5" t="s">
        <v>214</v>
      </c>
      <c r="Z27" s="5" t="s">
        <v>161</v>
      </c>
      <c r="AA27" s="5"/>
    </row>
    <row r="28" spans="25:47" x14ac:dyDescent="0.3">
      <c r="Y28" s="5" t="s">
        <v>215</v>
      </c>
      <c r="Z28" s="5" t="s">
        <v>162</v>
      </c>
      <c r="AA28" s="5"/>
    </row>
    <row r="29" spans="25:47" x14ac:dyDescent="0.3">
      <c r="Y29" s="5" t="s">
        <v>144</v>
      </c>
      <c r="Z29" s="5" t="s">
        <v>171</v>
      </c>
      <c r="AA29" s="5"/>
    </row>
    <row r="30" spans="25:47" x14ac:dyDescent="0.3">
      <c r="Y30" s="5" t="s">
        <v>274</v>
      </c>
      <c r="Z30" s="5" t="s">
        <v>276</v>
      </c>
      <c r="AA30" s="5"/>
    </row>
    <row r="31" spans="25:47" x14ac:dyDescent="0.3">
      <c r="Y31" s="5" t="s">
        <v>281</v>
      </c>
      <c r="Z31" s="5" t="s">
        <v>282</v>
      </c>
      <c r="AA31" s="5">
        <v>738773</v>
      </c>
    </row>
    <row r="32" spans="25:47" x14ac:dyDescent="0.3">
      <c r="Y32" s="5" t="s">
        <v>147</v>
      </c>
      <c r="Z32" s="5" t="s">
        <v>173</v>
      </c>
      <c r="AA32" s="5">
        <v>729671</v>
      </c>
    </row>
    <row r="33" spans="25:27" x14ac:dyDescent="0.3">
      <c r="Y33" s="5" t="s">
        <v>148</v>
      </c>
      <c r="Z33" s="5" t="s">
        <v>174</v>
      </c>
      <c r="AA33" s="5"/>
    </row>
    <row r="34" spans="25:27" x14ac:dyDescent="0.3">
      <c r="Y34" s="5" t="s">
        <v>223</v>
      </c>
      <c r="Z34" s="5" t="s">
        <v>278</v>
      </c>
      <c r="AA34" s="5">
        <v>729673</v>
      </c>
    </row>
    <row r="35" spans="25:27" x14ac:dyDescent="0.3">
      <c r="Y35" s="5" t="s">
        <v>176</v>
      </c>
      <c r="Z35" s="5" t="s">
        <v>121</v>
      </c>
      <c r="AA35" s="5">
        <v>729674</v>
      </c>
    </row>
    <row r="36" spans="25:27" x14ac:dyDescent="0.3">
      <c r="Y36" s="5" t="s">
        <v>91</v>
      </c>
      <c r="Z36" s="5"/>
      <c r="AA36" s="5"/>
    </row>
  </sheetData>
  <pageMargins left="0.7" right="0.7" top="0.75" bottom="0.75" header="0.3" footer="0.3"/>
  <pageSetup orientation="portrait" r:id="rId1"/>
  <tableParts count="4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12"/>
  <sheetViews>
    <sheetView zoomScale="60" zoomScaleNormal="60" workbookViewId="0">
      <selection activeCell="E22" sqref="E22"/>
    </sheetView>
  </sheetViews>
  <sheetFormatPr defaultColWidth="9.109375" defaultRowHeight="14.4" x14ac:dyDescent="0.3"/>
  <sheetData>
    <row r="1" spans="1:22" s="32" customFormat="1" ht="31.2" x14ac:dyDescent="0.6"/>
    <row r="2" spans="1:22" s="32" customFormat="1" ht="31.2" x14ac:dyDescent="0.6">
      <c r="A2" s="33" t="s">
        <v>198</v>
      </c>
    </row>
    <row r="3" spans="1:22" s="32" customFormat="1" ht="31.2" x14ac:dyDescent="0.6">
      <c r="A3" s="34" t="s">
        <v>189</v>
      </c>
    </row>
    <row r="4" spans="1:22" s="32" customFormat="1" ht="31.2" x14ac:dyDescent="0.6">
      <c r="A4" s="35" t="s">
        <v>250</v>
      </c>
    </row>
    <row r="5" spans="1:22" s="32" customFormat="1" ht="31.2" x14ac:dyDescent="0.6">
      <c r="A5" s="35" t="s">
        <v>191</v>
      </c>
    </row>
    <row r="6" spans="1:22" s="32" customFormat="1" ht="31.2" x14ac:dyDescent="0.6">
      <c r="A6" s="35" t="s">
        <v>249</v>
      </c>
    </row>
    <row r="7" spans="1:22" s="32" customFormat="1" ht="31.2" x14ac:dyDescent="0.6">
      <c r="A7" s="35" t="s">
        <v>192</v>
      </c>
    </row>
    <row r="8" spans="1:22" s="32" customFormat="1" ht="31.2" x14ac:dyDescent="0.6">
      <c r="A8" s="36" t="s">
        <v>195</v>
      </c>
    </row>
    <row r="9" spans="1:22" s="32" customFormat="1" ht="31.2" x14ac:dyDescent="0.6">
      <c r="A9" s="36" t="s">
        <v>193</v>
      </c>
    </row>
    <row r="10" spans="1:22" s="32" customFormat="1" ht="31.2" x14ac:dyDescent="0.6">
      <c r="A10" s="35" t="s">
        <v>194</v>
      </c>
      <c r="E10" s="37" t="s">
        <v>188</v>
      </c>
      <c r="L10" s="35" t="s">
        <v>190</v>
      </c>
      <c r="M10" s="35"/>
      <c r="N10" s="35"/>
      <c r="O10" s="35"/>
      <c r="P10" s="35"/>
      <c r="Q10" s="35"/>
      <c r="R10" s="35"/>
      <c r="S10" s="35"/>
      <c r="T10" s="35"/>
      <c r="U10" s="35"/>
      <c r="V10" s="35"/>
    </row>
    <row r="11" spans="1:22" s="32" customFormat="1" ht="31.2" x14ac:dyDescent="0.6">
      <c r="A11" s="36" t="s">
        <v>197</v>
      </c>
    </row>
    <row r="12" spans="1:22" s="32" customFormat="1" ht="31.2" x14ac:dyDescent="0.6"/>
  </sheetData>
  <sheetProtection selectLockedCells="1"/>
  <hyperlinks>
    <hyperlink ref="A10" r:id="rId1" display="mailto:Noelle.Geier@Froedtert.com" xr:uid="{00000000-0004-0000-0100-000000000000}"/>
    <hyperlink ref="E10" r:id="rId2" display="mailto:_RadSafe-Dosimetry@mcw.edu"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E61"/>
  <sheetViews>
    <sheetView showGridLines="0" tabSelected="1" zoomScale="120" zoomScaleNormal="120" zoomScalePageLayoutView="140" workbookViewId="0">
      <selection activeCell="A4" sqref="A4:H4"/>
    </sheetView>
  </sheetViews>
  <sheetFormatPr defaultColWidth="0" defaultRowHeight="14.4" zeroHeight="1" x14ac:dyDescent="0.3"/>
  <cols>
    <col min="1" max="34" width="2.6640625" customWidth="1"/>
    <col min="35" max="35" width="4" hidden="1" customWidth="1"/>
    <col min="36" max="40" width="2.6640625" hidden="1" customWidth="1"/>
    <col min="41" max="44" width="21.44140625" hidden="1" customWidth="1"/>
    <col min="45" max="57" width="2.6640625" hidden="1" customWidth="1"/>
    <col min="58" max="16384" width="9.109375" hidden="1"/>
  </cols>
  <sheetData>
    <row r="1" spans="1:33" ht="6.75" customHeight="1" thickBot="1" x14ac:dyDescent="0.3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row>
    <row r="2" spans="1:33" ht="13.5" customHeight="1" x14ac:dyDescent="0.3">
      <c r="A2" s="90" t="s">
        <v>242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2"/>
    </row>
    <row r="3" spans="1:33" ht="12.75" customHeight="1" x14ac:dyDescent="0.3">
      <c r="A3" s="74" t="s">
        <v>231</v>
      </c>
      <c r="B3" s="75"/>
      <c r="C3" s="75"/>
      <c r="D3" s="75"/>
      <c r="E3" s="75"/>
      <c r="F3" s="75"/>
      <c r="G3" s="75"/>
      <c r="H3" s="76"/>
      <c r="I3" s="77" t="s">
        <v>232</v>
      </c>
      <c r="J3" s="75"/>
      <c r="K3" s="75"/>
      <c r="L3" s="75"/>
      <c r="M3" s="75"/>
      <c r="N3" s="75"/>
      <c r="O3" s="75"/>
      <c r="P3" s="75"/>
      <c r="Q3" s="76"/>
      <c r="R3" s="77" t="s">
        <v>292</v>
      </c>
      <c r="S3" s="75"/>
      <c r="T3" s="75"/>
      <c r="U3" s="75"/>
      <c r="V3" s="75"/>
      <c r="W3" s="75"/>
      <c r="X3" s="75"/>
      <c r="Y3" s="75"/>
      <c r="Z3" s="75"/>
      <c r="AA3" s="75"/>
      <c r="AB3" s="75"/>
      <c r="AC3" s="76"/>
      <c r="AD3" s="75" t="s">
        <v>187</v>
      </c>
      <c r="AE3" s="75"/>
      <c r="AF3" s="75"/>
      <c r="AG3" s="78"/>
    </row>
    <row r="4" spans="1:33" x14ac:dyDescent="0.3">
      <c r="A4" s="82"/>
      <c r="B4" s="80"/>
      <c r="C4" s="80"/>
      <c r="D4" s="80"/>
      <c r="E4" s="80"/>
      <c r="F4" s="80"/>
      <c r="G4" s="80"/>
      <c r="H4" s="83"/>
      <c r="I4" s="79"/>
      <c r="J4" s="80"/>
      <c r="K4" s="80"/>
      <c r="L4" s="80"/>
      <c r="M4" s="80"/>
      <c r="N4" s="80"/>
      <c r="O4" s="80"/>
      <c r="P4" s="80"/>
      <c r="Q4" s="83"/>
      <c r="R4" s="79"/>
      <c r="S4" s="80"/>
      <c r="T4" s="80"/>
      <c r="U4" s="80"/>
      <c r="V4" s="80"/>
      <c r="W4" s="80"/>
      <c r="X4" s="80"/>
      <c r="Y4" s="80"/>
      <c r="Z4" s="80"/>
      <c r="AA4" s="80"/>
      <c r="AB4" s="80"/>
      <c r="AC4" s="83"/>
      <c r="AD4" s="108"/>
      <c r="AE4" s="108"/>
      <c r="AF4" s="108"/>
      <c r="AG4" s="109"/>
    </row>
    <row r="5" spans="1:33" ht="12.75" customHeight="1" x14ac:dyDescent="0.3">
      <c r="A5" s="119" t="s">
        <v>233</v>
      </c>
      <c r="B5" s="119"/>
      <c r="C5" s="119"/>
      <c r="D5" s="119"/>
      <c r="E5" s="119"/>
      <c r="F5" s="119"/>
      <c r="G5" s="119"/>
      <c r="H5" s="124" t="s">
        <v>288</v>
      </c>
      <c r="I5" s="125"/>
      <c r="J5" s="125"/>
      <c r="K5" s="125"/>
      <c r="L5" s="125"/>
      <c r="M5" s="125"/>
      <c r="N5" s="125"/>
      <c r="O5" s="125"/>
      <c r="P5" s="125"/>
      <c r="Q5" s="125"/>
      <c r="R5" s="125"/>
      <c r="S5" s="126"/>
      <c r="T5" s="77" t="s">
        <v>287</v>
      </c>
      <c r="U5" s="75"/>
      <c r="V5" s="75"/>
      <c r="W5" s="75"/>
      <c r="X5" s="75"/>
      <c r="Y5" s="75"/>
      <c r="Z5" s="75"/>
      <c r="AA5" s="75"/>
      <c r="AB5" s="75"/>
      <c r="AC5" s="75"/>
      <c r="AD5" s="75"/>
      <c r="AE5" s="75"/>
      <c r="AF5" s="75"/>
      <c r="AG5" s="78"/>
    </row>
    <row r="6" spans="1:33" x14ac:dyDescent="0.3">
      <c r="A6" s="120"/>
      <c r="B6" s="120"/>
      <c r="C6" s="120"/>
      <c r="D6" s="120"/>
      <c r="E6" s="120"/>
      <c r="F6" s="120"/>
      <c r="G6" s="120"/>
      <c r="H6" s="127"/>
      <c r="I6" s="120"/>
      <c r="J6" s="120"/>
      <c r="K6" s="120"/>
      <c r="L6" s="120"/>
      <c r="M6" s="120"/>
      <c r="N6" s="120"/>
      <c r="O6" s="120"/>
      <c r="P6" s="120"/>
      <c r="Q6" s="120"/>
      <c r="R6" s="120"/>
      <c r="S6" s="128"/>
      <c r="T6" s="121"/>
      <c r="U6" s="122"/>
      <c r="V6" s="122"/>
      <c r="W6" s="122"/>
      <c r="X6" s="122"/>
      <c r="Y6" s="122"/>
      <c r="Z6" s="122"/>
      <c r="AA6" s="122"/>
      <c r="AB6" s="122"/>
      <c r="AC6" s="122"/>
      <c r="AD6" s="122"/>
      <c r="AE6" s="122"/>
      <c r="AF6" s="122"/>
      <c r="AG6" s="123"/>
    </row>
    <row r="7" spans="1:33" ht="12" customHeight="1" x14ac:dyDescent="0.3">
      <c r="A7" s="129" t="s">
        <v>234</v>
      </c>
      <c r="B7" s="103"/>
      <c r="C7" s="103"/>
      <c r="D7" s="103"/>
      <c r="E7" s="103"/>
      <c r="F7" s="103"/>
      <c r="G7" s="103"/>
      <c r="H7" s="76"/>
      <c r="I7" s="77" t="s">
        <v>0</v>
      </c>
      <c r="J7" s="75"/>
      <c r="K7" s="75"/>
      <c r="L7" s="75"/>
      <c r="M7" s="75"/>
      <c r="N7" s="75"/>
      <c r="O7" s="75"/>
      <c r="P7" s="103"/>
      <c r="Q7" s="76"/>
      <c r="R7" s="77" t="s">
        <v>235</v>
      </c>
      <c r="S7" s="75"/>
      <c r="T7" s="75"/>
      <c r="U7" s="75"/>
      <c r="V7" s="75"/>
      <c r="W7" s="75"/>
      <c r="X7" s="75"/>
      <c r="Y7" s="75"/>
      <c r="Z7" s="75"/>
      <c r="AA7" s="76"/>
      <c r="AB7" s="77" t="s">
        <v>257</v>
      </c>
      <c r="AC7" s="75"/>
      <c r="AD7" s="75"/>
      <c r="AE7" s="75"/>
      <c r="AF7" s="75"/>
      <c r="AG7" s="78"/>
    </row>
    <row r="8" spans="1:33" ht="15" thickBot="1" x14ac:dyDescent="0.35">
      <c r="A8" s="113"/>
      <c r="B8" s="114"/>
      <c r="C8" s="114"/>
      <c r="D8" s="114"/>
      <c r="E8" s="114"/>
      <c r="F8" s="114"/>
      <c r="G8" s="114"/>
      <c r="H8" s="115"/>
      <c r="I8" s="110"/>
      <c r="J8" s="111"/>
      <c r="K8" s="111"/>
      <c r="L8" s="111"/>
      <c r="M8" s="111"/>
      <c r="N8" s="111"/>
      <c r="O8" s="111"/>
      <c r="P8" s="111"/>
      <c r="Q8" s="112"/>
      <c r="R8" s="116"/>
      <c r="S8" s="117"/>
      <c r="T8" s="117"/>
      <c r="U8" s="117"/>
      <c r="V8" s="117"/>
      <c r="W8" s="117"/>
      <c r="X8" s="117"/>
      <c r="Y8" s="117"/>
      <c r="Z8" s="117"/>
      <c r="AA8" s="118"/>
      <c r="AB8" s="87"/>
      <c r="AC8" s="88"/>
      <c r="AD8" s="88"/>
      <c r="AE8" s="88"/>
      <c r="AF8" s="88"/>
      <c r="AG8" s="47"/>
    </row>
    <row r="9" spans="1:33" ht="13.5" customHeight="1" x14ac:dyDescent="0.3">
      <c r="A9" s="23" t="s">
        <v>253</v>
      </c>
      <c r="B9" s="12"/>
      <c r="C9" s="12"/>
      <c r="D9" s="12"/>
      <c r="E9" s="12"/>
      <c r="F9" s="12"/>
      <c r="G9" s="12"/>
      <c r="H9" s="12"/>
      <c r="I9" s="12"/>
      <c r="J9" s="12"/>
      <c r="K9" s="12"/>
      <c r="L9" s="12"/>
      <c r="M9" s="12"/>
      <c r="N9" s="12"/>
      <c r="O9" s="12"/>
      <c r="P9" s="12"/>
      <c r="Q9" s="12"/>
      <c r="R9" s="12"/>
    </row>
    <row r="10" spans="1:33" ht="2.25" customHeight="1" thickBot="1" x14ac:dyDescent="0.35"/>
    <row r="11" spans="1:33" ht="15.6" x14ac:dyDescent="0.3">
      <c r="A11" s="90" t="s">
        <v>8</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2"/>
    </row>
    <row r="12" spans="1:33" ht="12.75" customHeight="1" x14ac:dyDescent="0.3">
      <c r="A12" s="74" t="s">
        <v>236</v>
      </c>
      <c r="B12" s="75"/>
      <c r="C12" s="75"/>
      <c r="D12" s="75"/>
      <c r="E12" s="75"/>
      <c r="F12" s="75"/>
      <c r="G12" s="75"/>
      <c r="H12" s="75"/>
      <c r="I12" s="75"/>
      <c r="J12" s="75"/>
      <c r="K12" s="75"/>
      <c r="L12" s="75"/>
      <c r="M12" s="75"/>
      <c r="N12" s="75"/>
      <c r="O12" s="75"/>
      <c r="P12" s="75"/>
      <c r="Q12" s="75"/>
      <c r="R12" s="75"/>
      <c r="S12" s="76"/>
      <c r="T12" s="75" t="s">
        <v>2</v>
      </c>
      <c r="U12" s="75"/>
      <c r="V12" s="75"/>
      <c r="W12" s="75"/>
      <c r="X12" s="75"/>
      <c r="Y12" s="75"/>
      <c r="Z12" s="75"/>
      <c r="AA12" s="75"/>
      <c r="AB12" s="75"/>
      <c r="AC12" s="75"/>
      <c r="AD12" s="75"/>
      <c r="AE12" s="75"/>
      <c r="AF12" s="75"/>
      <c r="AG12" s="78"/>
    </row>
    <row r="13" spans="1:33" x14ac:dyDescent="0.3">
      <c r="A13" s="82"/>
      <c r="B13" s="80"/>
      <c r="C13" s="80"/>
      <c r="D13" s="80"/>
      <c r="E13" s="80"/>
      <c r="F13" s="80"/>
      <c r="G13" s="80"/>
      <c r="H13" s="80"/>
      <c r="I13" s="80"/>
      <c r="J13" s="80"/>
      <c r="K13" s="80"/>
      <c r="L13" s="80"/>
      <c r="M13" s="80"/>
      <c r="N13" s="80"/>
      <c r="O13" s="80"/>
      <c r="P13" s="80"/>
      <c r="Q13" s="80"/>
      <c r="R13" s="80"/>
      <c r="S13" s="83"/>
      <c r="T13" s="79"/>
      <c r="U13" s="80"/>
      <c r="V13" s="80"/>
      <c r="W13" s="80"/>
      <c r="X13" s="80"/>
      <c r="Y13" s="80"/>
      <c r="Z13" s="80"/>
      <c r="AA13" s="80"/>
      <c r="AB13" s="80"/>
      <c r="AC13" s="80"/>
      <c r="AD13" s="80"/>
      <c r="AE13" s="80"/>
      <c r="AF13" s="80"/>
      <c r="AG13" s="81"/>
    </row>
    <row r="14" spans="1:33" ht="12.75" customHeight="1" x14ac:dyDescent="0.3">
      <c r="A14" s="74" t="s">
        <v>237</v>
      </c>
      <c r="B14" s="75"/>
      <c r="C14" s="75"/>
      <c r="D14" s="75"/>
      <c r="E14" s="75"/>
      <c r="F14" s="75"/>
      <c r="G14" s="75"/>
      <c r="H14" s="75"/>
      <c r="I14" s="75"/>
      <c r="J14" s="75"/>
      <c r="K14" s="75"/>
      <c r="L14" s="75"/>
      <c r="M14" s="75"/>
      <c r="N14" s="75"/>
      <c r="O14" s="75"/>
      <c r="P14" s="75"/>
      <c r="Q14" s="75"/>
      <c r="R14" s="75"/>
      <c r="S14" s="76"/>
      <c r="T14" s="77" t="s">
        <v>4</v>
      </c>
      <c r="U14" s="75"/>
      <c r="V14" s="75"/>
      <c r="W14" s="75"/>
      <c r="X14" s="75"/>
      <c r="Y14" s="75"/>
      <c r="Z14" s="75"/>
      <c r="AA14" s="75"/>
      <c r="AB14" s="75"/>
      <c r="AC14" s="75"/>
      <c r="AD14" s="75"/>
      <c r="AE14" s="75"/>
      <c r="AF14" s="75"/>
      <c r="AG14" s="78"/>
    </row>
    <row r="15" spans="1:33" x14ac:dyDescent="0.3">
      <c r="A15" s="82"/>
      <c r="B15" s="80"/>
      <c r="C15" s="80"/>
      <c r="D15" s="80"/>
      <c r="E15" s="80"/>
      <c r="F15" s="80"/>
      <c r="G15" s="80"/>
      <c r="H15" s="80"/>
      <c r="I15" s="80"/>
      <c r="J15" s="80"/>
      <c r="K15" s="80"/>
      <c r="L15" s="80"/>
      <c r="M15" s="80"/>
      <c r="N15" s="80"/>
      <c r="O15" s="80"/>
      <c r="P15" s="80"/>
      <c r="Q15" s="80"/>
      <c r="R15" s="80"/>
      <c r="S15" s="83"/>
      <c r="T15" s="79"/>
      <c r="U15" s="80"/>
      <c r="V15" s="80"/>
      <c r="W15" s="80"/>
      <c r="X15" s="80"/>
      <c r="Y15" s="80"/>
      <c r="Z15" s="80"/>
      <c r="AA15" s="80"/>
      <c r="AB15" s="80"/>
      <c r="AC15" s="80"/>
      <c r="AD15" s="80"/>
      <c r="AE15" s="80"/>
      <c r="AF15" s="80"/>
      <c r="AG15" s="81"/>
    </row>
    <row r="16" spans="1:33" ht="12" customHeight="1" x14ac:dyDescent="0.3">
      <c r="A16" s="74" t="s">
        <v>238</v>
      </c>
      <c r="B16" s="75"/>
      <c r="C16" s="75"/>
      <c r="D16" s="75"/>
      <c r="E16" s="75"/>
      <c r="F16" s="75"/>
      <c r="G16" s="75"/>
      <c r="H16" s="75"/>
      <c r="I16" s="75"/>
      <c r="J16" s="75"/>
      <c r="K16" s="75"/>
      <c r="L16" s="75"/>
      <c r="M16" s="75"/>
      <c r="N16" s="75"/>
      <c r="O16" s="75"/>
      <c r="P16" s="75"/>
      <c r="Q16" s="75"/>
      <c r="R16" s="75"/>
      <c r="S16" s="76"/>
      <c r="T16" s="75" t="s">
        <v>2</v>
      </c>
      <c r="U16" s="75"/>
      <c r="V16" s="75"/>
      <c r="W16" s="75"/>
      <c r="X16" s="75"/>
      <c r="Y16" s="75"/>
      <c r="Z16" s="75"/>
      <c r="AA16" s="75"/>
      <c r="AB16" s="75"/>
      <c r="AC16" s="75"/>
      <c r="AD16" s="75"/>
      <c r="AE16" s="75"/>
      <c r="AF16" s="75"/>
      <c r="AG16" s="78"/>
    </row>
    <row r="17" spans="1:44" x14ac:dyDescent="0.3">
      <c r="A17" s="82"/>
      <c r="B17" s="80"/>
      <c r="C17" s="80"/>
      <c r="D17" s="80"/>
      <c r="E17" s="80"/>
      <c r="F17" s="80"/>
      <c r="G17" s="80"/>
      <c r="H17" s="80"/>
      <c r="I17" s="80"/>
      <c r="J17" s="80"/>
      <c r="K17" s="80"/>
      <c r="L17" s="80"/>
      <c r="M17" s="80"/>
      <c r="N17" s="80"/>
      <c r="O17" s="80"/>
      <c r="P17" s="80"/>
      <c r="Q17" s="80"/>
      <c r="R17" s="80"/>
      <c r="S17" s="83"/>
      <c r="T17" s="79"/>
      <c r="U17" s="80"/>
      <c r="V17" s="80"/>
      <c r="W17" s="80"/>
      <c r="X17" s="80"/>
      <c r="Y17" s="80"/>
      <c r="Z17" s="80"/>
      <c r="AA17" s="80"/>
      <c r="AB17" s="80"/>
      <c r="AC17" s="80"/>
      <c r="AD17" s="80"/>
      <c r="AE17" s="80"/>
      <c r="AF17" s="80"/>
      <c r="AG17" s="81"/>
    </row>
    <row r="18" spans="1:44" ht="12.75" customHeight="1" x14ac:dyDescent="0.3">
      <c r="A18" s="74" t="s">
        <v>239</v>
      </c>
      <c r="B18" s="75"/>
      <c r="C18" s="75"/>
      <c r="D18" s="75"/>
      <c r="E18" s="75"/>
      <c r="F18" s="75"/>
      <c r="G18" s="75"/>
      <c r="H18" s="75"/>
      <c r="I18" s="75"/>
      <c r="J18" s="75"/>
      <c r="K18" s="75"/>
      <c r="L18" s="75"/>
      <c r="M18" s="75"/>
      <c r="N18" s="75"/>
      <c r="O18" s="75"/>
      <c r="P18" s="75"/>
      <c r="Q18" s="75"/>
      <c r="R18" s="75"/>
      <c r="S18" s="76"/>
      <c r="T18" s="77" t="s">
        <v>2</v>
      </c>
      <c r="U18" s="75"/>
      <c r="V18" s="75"/>
      <c r="W18" s="75"/>
      <c r="X18" s="75"/>
      <c r="Y18" s="75"/>
      <c r="Z18" s="75"/>
      <c r="AA18" s="75"/>
      <c r="AB18" s="75"/>
      <c r="AC18" s="75"/>
      <c r="AD18" s="75"/>
      <c r="AE18" s="75"/>
      <c r="AF18" s="75"/>
      <c r="AG18" s="78"/>
    </row>
    <row r="19" spans="1:44" x14ac:dyDescent="0.3">
      <c r="A19" s="71"/>
      <c r="B19" s="72"/>
      <c r="C19" s="72"/>
      <c r="D19" s="72"/>
      <c r="E19" s="72"/>
      <c r="F19" s="72"/>
      <c r="G19" s="72"/>
      <c r="H19" s="72"/>
      <c r="I19" s="72"/>
      <c r="J19" s="72"/>
      <c r="K19" s="72"/>
      <c r="L19" s="72"/>
      <c r="M19" s="72"/>
      <c r="N19" s="72"/>
      <c r="O19" s="72"/>
      <c r="P19" s="72"/>
      <c r="Q19" s="72"/>
      <c r="R19" s="72"/>
      <c r="S19" s="73"/>
      <c r="T19" s="79"/>
      <c r="U19" s="80"/>
      <c r="V19" s="80"/>
      <c r="W19" s="80"/>
      <c r="X19" s="80"/>
      <c r="Y19" s="80"/>
      <c r="Z19" s="80"/>
      <c r="AA19" s="80"/>
      <c r="AB19" s="80"/>
      <c r="AC19" s="80"/>
      <c r="AD19" s="80"/>
      <c r="AE19" s="80"/>
      <c r="AF19" s="80"/>
      <c r="AG19" s="81"/>
    </row>
    <row r="20" spans="1:44" ht="13.5" customHeight="1" x14ac:dyDescent="0.3">
      <c r="A20" s="74" t="s">
        <v>286</v>
      </c>
      <c r="B20" s="75"/>
      <c r="C20" s="75"/>
      <c r="D20" s="75"/>
      <c r="E20" s="75"/>
      <c r="F20" s="75"/>
      <c r="G20" s="75"/>
      <c r="H20" s="75"/>
      <c r="I20" s="75"/>
      <c r="J20" s="75"/>
      <c r="K20" s="75"/>
      <c r="L20" s="75"/>
      <c r="M20" s="75"/>
      <c r="N20" s="75"/>
      <c r="O20" s="75"/>
      <c r="P20" s="75"/>
      <c r="Q20" s="75"/>
      <c r="R20" s="75"/>
      <c r="S20" s="76"/>
      <c r="T20" s="77" t="s">
        <v>97</v>
      </c>
      <c r="U20" s="75"/>
      <c r="V20" s="75"/>
      <c r="W20" s="75"/>
      <c r="X20" s="75"/>
      <c r="Y20" s="75"/>
      <c r="Z20" s="75"/>
      <c r="AA20" s="75"/>
      <c r="AB20" s="75"/>
      <c r="AC20" s="75"/>
      <c r="AD20" s="75"/>
      <c r="AE20" s="75"/>
      <c r="AF20" s="75"/>
      <c r="AG20" s="78"/>
    </row>
    <row r="21" spans="1:44" ht="15" thickBot="1" x14ac:dyDescent="0.35">
      <c r="A21" s="84"/>
      <c r="B21" s="85"/>
      <c r="C21" s="85"/>
      <c r="D21" s="85"/>
      <c r="E21" s="85"/>
      <c r="F21" s="85"/>
      <c r="G21" s="85"/>
      <c r="H21" s="85"/>
      <c r="I21" s="85"/>
      <c r="J21" s="85"/>
      <c r="K21" s="85"/>
      <c r="L21" s="85"/>
      <c r="M21" s="85"/>
      <c r="N21" s="85"/>
      <c r="O21" s="85"/>
      <c r="P21" s="85"/>
      <c r="Q21" s="85"/>
      <c r="R21" s="85"/>
      <c r="S21" s="86"/>
      <c r="T21" s="87"/>
      <c r="U21" s="88"/>
      <c r="V21" s="88"/>
      <c r="W21" s="88"/>
      <c r="X21" s="88"/>
      <c r="Y21" s="88"/>
      <c r="Z21" s="88"/>
      <c r="AA21" s="88"/>
      <c r="AB21" s="88"/>
      <c r="AC21" s="88"/>
      <c r="AD21" s="88"/>
      <c r="AE21" s="88"/>
      <c r="AF21" s="88"/>
      <c r="AG21" s="89"/>
    </row>
    <row r="22" spans="1:44" ht="7.5" customHeight="1" thickBot="1" x14ac:dyDescent="0.35"/>
    <row r="23" spans="1:44" ht="13.5" customHeight="1" x14ac:dyDescent="0.3">
      <c r="A23" s="90" t="s">
        <v>138</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2"/>
      <c r="AO23" s="5" t="s">
        <v>182</v>
      </c>
      <c r="AP23" s="5" t="s">
        <v>183</v>
      </c>
      <c r="AQ23" s="5" t="s">
        <v>184</v>
      </c>
      <c r="AR23" s="5" t="s">
        <v>185</v>
      </c>
    </row>
    <row r="24" spans="1:44" ht="12.75" customHeight="1" x14ac:dyDescent="0.3">
      <c r="A24" s="74" t="s">
        <v>241</v>
      </c>
      <c r="B24" s="75"/>
      <c r="C24" s="75"/>
      <c r="D24" s="75"/>
      <c r="E24" s="75"/>
      <c r="F24" s="75"/>
      <c r="G24" s="75"/>
      <c r="H24" s="75"/>
      <c r="I24" s="75"/>
      <c r="J24" s="75"/>
      <c r="K24" s="75"/>
      <c r="L24" s="75"/>
      <c r="M24" s="75"/>
      <c r="N24" s="75"/>
      <c r="O24" s="75"/>
      <c r="P24" s="75"/>
      <c r="Q24" s="75"/>
      <c r="R24" s="75"/>
      <c r="S24" s="76"/>
      <c r="T24" s="75" t="s">
        <v>2</v>
      </c>
      <c r="U24" s="75"/>
      <c r="V24" s="75"/>
      <c r="W24" s="75"/>
      <c r="X24" s="75"/>
      <c r="Y24" s="75"/>
      <c r="Z24" s="75"/>
      <c r="AA24" s="75"/>
      <c r="AB24" s="75"/>
      <c r="AC24" s="75"/>
      <c r="AD24" s="75"/>
      <c r="AE24" s="75"/>
      <c r="AF24" s="75"/>
      <c r="AG24" s="78"/>
    </row>
    <row r="25" spans="1:44" x14ac:dyDescent="0.3">
      <c r="A25" s="82"/>
      <c r="B25" s="80"/>
      <c r="C25" s="80"/>
      <c r="D25" s="80"/>
      <c r="E25" s="80"/>
      <c r="F25" s="80"/>
      <c r="G25" s="80"/>
      <c r="H25" s="80"/>
      <c r="I25" s="80"/>
      <c r="J25" s="80"/>
      <c r="K25" s="80"/>
      <c r="L25" s="80"/>
      <c r="M25" s="80"/>
      <c r="N25" s="80"/>
      <c r="O25" s="80"/>
      <c r="P25" s="80"/>
      <c r="Q25" s="80"/>
      <c r="R25" s="80"/>
      <c r="S25" s="80"/>
      <c r="T25" s="93"/>
      <c r="U25" s="72"/>
      <c r="V25" s="72"/>
      <c r="W25" s="72"/>
      <c r="X25" s="72"/>
      <c r="Y25" s="72"/>
      <c r="Z25" s="72"/>
      <c r="AA25" s="72"/>
      <c r="AB25" s="72"/>
      <c r="AC25" s="72"/>
      <c r="AD25" s="72"/>
      <c r="AE25" s="72"/>
      <c r="AF25" s="72"/>
      <c r="AG25" s="94"/>
      <c r="AO25" s="5" t="e">
        <f>VLOOKUP(AppLocation,TableLocation[],2,FALSE)</f>
        <v>#N/A</v>
      </c>
      <c r="AP25" s="5" t="e">
        <f>VLOOKUP(AppLoc2,TableLocation[],2,FALSE)</f>
        <v>#N/A</v>
      </c>
      <c r="AQ25" s="24" t="e">
        <f>VLOOKUP(AppLoc3,TableLocation[],2,FALSE)</f>
        <v>#N/A</v>
      </c>
      <c r="AR25" s="5" t="e">
        <f>VLOOKUP(AppLoc4,TableLocation[],2,FALSE)</f>
        <v>#N/A</v>
      </c>
    </row>
    <row r="26" spans="1:44" ht="12.75" customHeight="1" x14ac:dyDescent="0.3">
      <c r="A26" s="74" t="s">
        <v>240</v>
      </c>
      <c r="B26" s="75"/>
      <c r="C26" s="75"/>
      <c r="D26" s="75"/>
      <c r="E26" s="75"/>
      <c r="F26" s="75"/>
      <c r="G26" s="75"/>
      <c r="H26" s="75"/>
      <c r="I26" s="75"/>
      <c r="J26" s="75"/>
      <c r="K26" s="75"/>
      <c r="L26" s="75"/>
      <c r="M26" s="75"/>
      <c r="N26" s="75"/>
      <c r="O26" s="75"/>
      <c r="P26" s="75"/>
      <c r="Q26" s="75"/>
      <c r="R26" s="75"/>
      <c r="S26" s="76"/>
      <c r="T26" s="103" t="s">
        <v>2</v>
      </c>
      <c r="U26" s="103"/>
      <c r="V26" s="103"/>
      <c r="W26" s="103"/>
      <c r="X26" s="103"/>
      <c r="Y26" s="103"/>
      <c r="Z26" s="103"/>
      <c r="AA26" s="103"/>
      <c r="AB26" s="103"/>
      <c r="AC26" s="103"/>
      <c r="AD26" s="103"/>
      <c r="AE26" s="103"/>
      <c r="AF26" s="103"/>
      <c r="AG26" s="104"/>
    </row>
    <row r="27" spans="1:44" x14ac:dyDescent="0.3">
      <c r="A27" s="71"/>
      <c r="B27" s="72"/>
      <c r="C27" s="72"/>
      <c r="D27" s="72"/>
      <c r="E27" s="72"/>
      <c r="F27" s="72"/>
      <c r="G27" s="72"/>
      <c r="H27" s="72"/>
      <c r="I27" s="72"/>
      <c r="J27" s="72"/>
      <c r="K27" s="72"/>
      <c r="L27" s="72"/>
      <c r="M27" s="72"/>
      <c r="N27" s="72"/>
      <c r="O27" s="72"/>
      <c r="P27" s="72"/>
      <c r="Q27" s="72"/>
      <c r="R27" s="72"/>
      <c r="S27" s="73"/>
      <c r="T27" s="72"/>
      <c r="U27" s="72"/>
      <c r="V27" s="72"/>
      <c r="W27" s="72"/>
      <c r="X27" s="72"/>
      <c r="Y27" s="72"/>
      <c r="Z27" s="72"/>
      <c r="AA27" s="72"/>
      <c r="AB27" s="72"/>
      <c r="AC27" s="72"/>
      <c r="AD27" s="72"/>
      <c r="AE27" s="72"/>
      <c r="AF27" s="72"/>
      <c r="AG27" s="94"/>
    </row>
    <row r="28" spans="1:44" x14ac:dyDescent="0.3">
      <c r="A28" s="95" t="s">
        <v>119</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7"/>
    </row>
    <row r="29" spans="1:44" ht="14.25" customHeight="1" x14ac:dyDescent="0.3">
      <c r="A29" s="74" t="s">
        <v>13</v>
      </c>
      <c r="B29" s="75"/>
      <c r="C29" s="75"/>
      <c r="D29" s="75"/>
      <c r="E29" s="75"/>
      <c r="F29" s="75"/>
      <c r="G29" s="75"/>
      <c r="H29" s="75"/>
      <c r="I29" s="75"/>
      <c r="J29" s="75"/>
      <c r="K29" s="75"/>
      <c r="L29" s="75"/>
      <c r="M29" s="75"/>
      <c r="N29" s="75"/>
      <c r="O29" s="75"/>
      <c r="P29" s="75"/>
      <c r="Q29" s="75"/>
      <c r="R29" s="75"/>
      <c r="S29" s="76"/>
      <c r="T29" s="77" t="s">
        <v>9</v>
      </c>
      <c r="U29" s="75"/>
      <c r="V29" s="75"/>
      <c r="W29" s="75"/>
      <c r="X29" s="75"/>
      <c r="Y29" s="75"/>
      <c r="Z29" s="75"/>
      <c r="AA29" s="75"/>
      <c r="AB29" s="75"/>
      <c r="AC29" s="75"/>
      <c r="AD29" s="75"/>
      <c r="AE29" s="75"/>
      <c r="AF29" s="75"/>
      <c r="AG29" s="78"/>
    </row>
    <row r="30" spans="1:44" x14ac:dyDescent="0.3">
      <c r="A30" s="82"/>
      <c r="B30" s="80"/>
      <c r="C30" s="80"/>
      <c r="D30" s="80"/>
      <c r="E30" s="80"/>
      <c r="F30" s="80"/>
      <c r="G30" s="80"/>
      <c r="H30" s="80"/>
      <c r="I30" s="80"/>
      <c r="J30" s="80"/>
      <c r="K30" s="80"/>
      <c r="L30" s="80"/>
      <c r="M30" s="80"/>
      <c r="N30" s="80"/>
      <c r="O30" s="80"/>
      <c r="P30" s="80"/>
      <c r="Q30" s="80"/>
      <c r="R30" s="80"/>
      <c r="S30" s="83"/>
      <c r="T30" s="80"/>
      <c r="U30" s="80"/>
      <c r="V30" s="80"/>
      <c r="W30" s="80"/>
      <c r="X30" s="80"/>
      <c r="Y30" s="80"/>
      <c r="Z30" s="80"/>
      <c r="AA30" s="80"/>
      <c r="AB30" s="80"/>
      <c r="AC30" s="80"/>
      <c r="AD30" s="80"/>
      <c r="AE30" s="80"/>
      <c r="AF30" s="80"/>
      <c r="AG30" s="48"/>
    </row>
    <row r="31" spans="1:44" ht="14.25" customHeight="1" x14ac:dyDescent="0.3">
      <c r="A31" s="74" t="s">
        <v>13</v>
      </c>
      <c r="B31" s="75"/>
      <c r="C31" s="75"/>
      <c r="D31" s="75"/>
      <c r="E31" s="75"/>
      <c r="F31" s="75"/>
      <c r="G31" s="75"/>
      <c r="H31" s="75"/>
      <c r="I31" s="75"/>
      <c r="J31" s="75"/>
      <c r="K31" s="75"/>
      <c r="L31" s="75"/>
      <c r="M31" s="75"/>
      <c r="N31" s="75"/>
      <c r="O31" s="75"/>
      <c r="P31" s="75"/>
      <c r="Q31" s="75"/>
      <c r="R31" s="75"/>
      <c r="S31" s="76"/>
      <c r="T31" s="75" t="s">
        <v>9</v>
      </c>
      <c r="U31" s="75"/>
      <c r="V31" s="75"/>
      <c r="W31" s="75"/>
      <c r="X31" s="75"/>
      <c r="Y31" s="75"/>
      <c r="Z31" s="75"/>
      <c r="AA31" s="75"/>
      <c r="AB31" s="75"/>
      <c r="AC31" s="75"/>
      <c r="AD31" s="75"/>
      <c r="AE31" s="75"/>
      <c r="AF31" s="75"/>
      <c r="AG31" s="78"/>
    </row>
    <row r="32" spans="1:44" x14ac:dyDescent="0.3">
      <c r="A32" s="82"/>
      <c r="B32" s="80"/>
      <c r="C32" s="80"/>
      <c r="D32" s="80"/>
      <c r="E32" s="80"/>
      <c r="F32" s="80"/>
      <c r="G32" s="80"/>
      <c r="H32" s="80"/>
      <c r="I32" s="80"/>
      <c r="J32" s="80"/>
      <c r="K32" s="80"/>
      <c r="L32" s="80"/>
      <c r="M32" s="80"/>
      <c r="N32" s="80"/>
      <c r="O32" s="80"/>
      <c r="P32" s="80"/>
      <c r="Q32" s="80"/>
      <c r="R32" s="80"/>
      <c r="S32" s="83"/>
      <c r="T32" s="80"/>
      <c r="U32" s="80"/>
      <c r="V32" s="80"/>
      <c r="W32" s="80"/>
      <c r="X32" s="80"/>
      <c r="Y32" s="80"/>
      <c r="Z32" s="80"/>
      <c r="AA32" s="80"/>
      <c r="AB32" s="80"/>
      <c r="AC32" s="80"/>
      <c r="AD32" s="80"/>
      <c r="AE32" s="80"/>
      <c r="AF32" s="80"/>
      <c r="AG32" s="48"/>
    </row>
    <row r="33" spans="1:40" ht="13.5" customHeight="1" x14ac:dyDescent="0.3">
      <c r="A33" s="74" t="s">
        <v>13</v>
      </c>
      <c r="B33" s="75"/>
      <c r="C33" s="75"/>
      <c r="D33" s="75"/>
      <c r="E33" s="75"/>
      <c r="F33" s="75"/>
      <c r="G33" s="75"/>
      <c r="H33" s="75"/>
      <c r="I33" s="75"/>
      <c r="J33" s="75"/>
      <c r="K33" s="75"/>
      <c r="L33" s="75"/>
      <c r="M33" s="75"/>
      <c r="N33" s="75"/>
      <c r="O33" s="75"/>
      <c r="P33" s="75"/>
      <c r="Q33" s="75"/>
      <c r="R33" s="75"/>
      <c r="S33" s="76"/>
      <c r="T33" s="75" t="s">
        <v>9</v>
      </c>
      <c r="U33" s="75"/>
      <c r="V33" s="75"/>
      <c r="W33" s="75"/>
      <c r="X33" s="75"/>
      <c r="Y33" s="75"/>
      <c r="Z33" s="75"/>
      <c r="AA33" s="75"/>
      <c r="AB33" s="75"/>
      <c r="AC33" s="75"/>
      <c r="AD33" s="75"/>
      <c r="AE33" s="75"/>
      <c r="AF33" s="75"/>
      <c r="AG33" s="78"/>
    </row>
    <row r="34" spans="1:40" ht="15" thickBot="1" x14ac:dyDescent="0.35">
      <c r="A34" s="101"/>
      <c r="B34" s="88"/>
      <c r="C34" s="88"/>
      <c r="D34" s="88"/>
      <c r="E34" s="88"/>
      <c r="F34" s="88"/>
      <c r="G34" s="88"/>
      <c r="H34" s="88"/>
      <c r="I34" s="88"/>
      <c r="J34" s="88"/>
      <c r="K34" s="88"/>
      <c r="L34" s="88"/>
      <c r="M34" s="88"/>
      <c r="N34" s="88"/>
      <c r="O34" s="88"/>
      <c r="P34" s="88"/>
      <c r="Q34" s="88"/>
      <c r="R34" s="88"/>
      <c r="S34" s="102"/>
      <c r="T34" s="88"/>
      <c r="U34" s="88"/>
      <c r="V34" s="88"/>
      <c r="W34" s="88"/>
      <c r="X34" s="88"/>
      <c r="Y34" s="88"/>
      <c r="Z34" s="88"/>
      <c r="AA34" s="88"/>
      <c r="AB34" s="88"/>
      <c r="AC34" s="88"/>
      <c r="AD34" s="88"/>
      <c r="AE34" s="88"/>
      <c r="AF34" s="88"/>
      <c r="AG34" s="47"/>
      <c r="AN34" s="1"/>
    </row>
    <row r="35" spans="1:40" ht="10.5" customHeight="1" thickBot="1" x14ac:dyDescent="0.35"/>
    <row r="36" spans="1:40" ht="13.5" customHeight="1" x14ac:dyDescent="0.3">
      <c r="A36" s="137" t="s">
        <v>23</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9"/>
    </row>
    <row r="37" spans="1:40" ht="27.75" customHeight="1" x14ac:dyDescent="0.3">
      <c r="A37" s="140" t="s">
        <v>295</v>
      </c>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2"/>
    </row>
    <row r="38" spans="1:40" ht="14.25" customHeight="1" x14ac:dyDescent="0.3">
      <c r="A38" s="143" t="s">
        <v>12</v>
      </c>
      <c r="B38" s="105"/>
      <c r="C38" s="105"/>
      <c r="D38" s="105"/>
      <c r="E38" s="105"/>
      <c r="F38" s="105"/>
      <c r="G38" s="105"/>
      <c r="H38" s="105"/>
      <c r="I38" s="105"/>
      <c r="J38" s="144"/>
      <c r="K38" s="105" t="s">
        <v>7</v>
      </c>
      <c r="L38" s="105"/>
      <c r="M38" s="105"/>
      <c r="N38" s="105"/>
      <c r="O38" s="105"/>
      <c r="P38" s="105"/>
      <c r="Q38" s="105"/>
      <c r="R38" s="105"/>
      <c r="S38" s="105"/>
      <c r="T38" s="105"/>
      <c r="U38" s="105"/>
      <c r="V38" s="105"/>
      <c r="W38" s="105"/>
      <c r="X38" s="105"/>
      <c r="Y38" s="105"/>
      <c r="Z38" s="105"/>
      <c r="AA38" s="105"/>
      <c r="AB38" s="105"/>
      <c r="AC38" s="105"/>
      <c r="AD38" s="105"/>
      <c r="AE38" s="105"/>
      <c r="AF38" s="105"/>
      <c r="AG38" s="106"/>
    </row>
    <row r="39" spans="1:40" s="25" customFormat="1" ht="11.4" x14ac:dyDescent="0.25">
      <c r="A39" s="74" t="s">
        <v>10</v>
      </c>
      <c r="B39" s="75"/>
      <c r="C39" s="75"/>
      <c r="D39" s="75"/>
      <c r="E39" s="76"/>
      <c r="F39" s="77" t="s">
        <v>11</v>
      </c>
      <c r="G39" s="75"/>
      <c r="H39" s="75"/>
      <c r="I39" s="75"/>
      <c r="J39" s="76"/>
      <c r="K39" s="75" t="s">
        <v>13</v>
      </c>
      <c r="L39" s="75"/>
      <c r="M39" s="75"/>
      <c r="N39" s="75"/>
      <c r="O39" s="75"/>
      <c r="P39" s="75"/>
      <c r="Q39" s="75"/>
      <c r="R39" s="75"/>
      <c r="S39" s="75"/>
      <c r="T39" s="75"/>
      <c r="U39" s="76"/>
      <c r="V39" s="77" t="s">
        <v>14</v>
      </c>
      <c r="W39" s="75"/>
      <c r="X39" s="75"/>
      <c r="Y39" s="75"/>
      <c r="Z39" s="75"/>
      <c r="AA39" s="75"/>
      <c r="AB39" s="75"/>
      <c r="AC39" s="75"/>
      <c r="AD39" s="75"/>
      <c r="AE39" s="75"/>
      <c r="AF39" s="75"/>
      <c r="AG39" s="78"/>
    </row>
    <row r="40" spans="1:40" x14ac:dyDescent="0.3">
      <c r="A40" s="98"/>
      <c r="B40" s="99"/>
      <c r="C40" s="99"/>
      <c r="D40" s="99"/>
      <c r="E40" s="100"/>
      <c r="F40" s="151"/>
      <c r="G40" s="99"/>
      <c r="H40" s="99"/>
      <c r="I40" s="99"/>
      <c r="J40" s="100"/>
      <c r="K40" s="79"/>
      <c r="L40" s="80"/>
      <c r="M40" s="80"/>
      <c r="N40" s="80"/>
      <c r="O40" s="80"/>
      <c r="P40" s="80"/>
      <c r="Q40" s="80"/>
      <c r="R40" s="80"/>
      <c r="S40" s="80"/>
      <c r="T40" s="80"/>
      <c r="U40" s="83"/>
      <c r="V40" s="79"/>
      <c r="W40" s="80"/>
      <c r="X40" s="80"/>
      <c r="Y40" s="80"/>
      <c r="Z40" s="80"/>
      <c r="AA40" s="80"/>
      <c r="AB40" s="80"/>
      <c r="AC40" s="80"/>
      <c r="AD40" s="80"/>
      <c r="AE40" s="80"/>
      <c r="AF40" s="80"/>
      <c r="AG40" s="81"/>
    </row>
    <row r="41" spans="1:40" x14ac:dyDescent="0.3">
      <c r="A41" s="98"/>
      <c r="B41" s="99"/>
      <c r="C41" s="99"/>
      <c r="D41" s="99"/>
      <c r="E41" s="100"/>
      <c r="F41" s="151"/>
      <c r="G41" s="99"/>
      <c r="H41" s="99"/>
      <c r="I41" s="99"/>
      <c r="J41" s="100"/>
      <c r="K41" s="75" t="s">
        <v>9</v>
      </c>
      <c r="L41" s="75"/>
      <c r="M41" s="75"/>
      <c r="N41" s="75"/>
      <c r="O41" s="75"/>
      <c r="P41" s="75"/>
      <c r="Q41" s="75"/>
      <c r="R41" s="75"/>
      <c r="S41" s="75"/>
      <c r="T41" s="75"/>
      <c r="U41" s="76"/>
      <c r="V41" s="77" t="s">
        <v>6</v>
      </c>
      <c r="W41" s="75"/>
      <c r="X41" s="75"/>
      <c r="Y41" s="75"/>
      <c r="Z41" s="75"/>
      <c r="AA41" s="75"/>
      <c r="AB41" s="75"/>
      <c r="AC41" s="75"/>
      <c r="AD41" s="75"/>
      <c r="AE41" s="75"/>
      <c r="AF41" s="75"/>
      <c r="AG41" s="78"/>
    </row>
    <row r="42" spans="1:40" x14ac:dyDescent="0.3">
      <c r="A42" s="82"/>
      <c r="B42" s="80"/>
      <c r="C42" s="80"/>
      <c r="D42" s="80"/>
      <c r="E42" s="83"/>
      <c r="F42" s="79"/>
      <c r="G42" s="80"/>
      <c r="H42" s="80"/>
      <c r="I42" s="80"/>
      <c r="J42" s="83"/>
      <c r="K42" s="79"/>
      <c r="L42" s="80"/>
      <c r="M42" s="80"/>
      <c r="N42" s="80"/>
      <c r="O42" s="80"/>
      <c r="P42" s="80"/>
      <c r="Q42" s="80"/>
      <c r="R42" s="80"/>
      <c r="S42" s="80"/>
      <c r="T42" s="80"/>
      <c r="U42" s="83"/>
      <c r="V42" s="79"/>
      <c r="W42" s="80"/>
      <c r="X42" s="80"/>
      <c r="Y42" s="80"/>
      <c r="Z42" s="80"/>
      <c r="AA42" s="80"/>
      <c r="AB42" s="80"/>
      <c r="AC42" s="80"/>
      <c r="AD42" s="80"/>
      <c r="AE42" s="80"/>
      <c r="AF42" s="80"/>
      <c r="AG42" s="81"/>
    </row>
    <row r="43" spans="1:40" ht="12.75" customHeight="1" x14ac:dyDescent="0.3">
      <c r="A43" s="74" t="s">
        <v>10</v>
      </c>
      <c r="B43" s="75"/>
      <c r="C43" s="75"/>
      <c r="D43" s="75"/>
      <c r="E43" s="76"/>
      <c r="F43" s="77" t="s">
        <v>11</v>
      </c>
      <c r="G43" s="75"/>
      <c r="H43" s="75"/>
      <c r="I43" s="75"/>
      <c r="J43" s="76"/>
      <c r="K43" s="77" t="s">
        <v>13</v>
      </c>
      <c r="L43" s="75"/>
      <c r="M43" s="75"/>
      <c r="N43" s="75"/>
      <c r="O43" s="75"/>
      <c r="P43" s="75"/>
      <c r="Q43" s="75"/>
      <c r="R43" s="75"/>
      <c r="S43" s="75"/>
      <c r="T43" s="75"/>
      <c r="U43" s="76"/>
      <c r="V43" s="77" t="s">
        <v>14</v>
      </c>
      <c r="W43" s="75"/>
      <c r="X43" s="75"/>
      <c r="Y43" s="75"/>
      <c r="Z43" s="75"/>
      <c r="AA43" s="75"/>
      <c r="AB43" s="75"/>
      <c r="AC43" s="75"/>
      <c r="AD43" s="75"/>
      <c r="AE43" s="75"/>
      <c r="AF43" s="75"/>
      <c r="AG43" s="78"/>
    </row>
    <row r="44" spans="1:40" ht="12.75" customHeight="1" x14ac:dyDescent="0.3">
      <c r="A44" s="98"/>
      <c r="B44" s="99"/>
      <c r="C44" s="99"/>
      <c r="D44" s="99"/>
      <c r="E44" s="100"/>
      <c r="F44" s="151"/>
      <c r="G44" s="99"/>
      <c r="H44" s="99"/>
      <c r="I44" s="99"/>
      <c r="J44" s="100"/>
      <c r="K44" s="79"/>
      <c r="L44" s="80"/>
      <c r="M44" s="80"/>
      <c r="N44" s="80"/>
      <c r="O44" s="80"/>
      <c r="P44" s="80"/>
      <c r="Q44" s="80"/>
      <c r="R44" s="80"/>
      <c r="S44" s="80"/>
      <c r="T44" s="80"/>
      <c r="U44" s="83"/>
      <c r="V44" s="79"/>
      <c r="W44" s="80"/>
      <c r="X44" s="80"/>
      <c r="Y44" s="80"/>
      <c r="Z44" s="80"/>
      <c r="AA44" s="80"/>
      <c r="AB44" s="80"/>
      <c r="AC44" s="80"/>
      <c r="AD44" s="80"/>
      <c r="AE44" s="80"/>
      <c r="AF44" s="80"/>
      <c r="AG44" s="81"/>
    </row>
    <row r="45" spans="1:40" ht="13.5" customHeight="1" x14ac:dyDescent="0.3">
      <c r="A45" s="98"/>
      <c r="B45" s="99"/>
      <c r="C45" s="99"/>
      <c r="D45" s="99"/>
      <c r="E45" s="100"/>
      <c r="F45" s="151"/>
      <c r="G45" s="99"/>
      <c r="H45" s="99"/>
      <c r="I45" s="99"/>
      <c r="J45" s="100"/>
      <c r="K45" s="77" t="s">
        <v>9</v>
      </c>
      <c r="L45" s="75"/>
      <c r="M45" s="75"/>
      <c r="N45" s="75"/>
      <c r="O45" s="75"/>
      <c r="P45" s="75"/>
      <c r="Q45" s="75"/>
      <c r="R45" s="75"/>
      <c r="S45" s="75"/>
      <c r="T45" s="75"/>
      <c r="U45" s="76"/>
      <c r="V45" s="77" t="s">
        <v>6</v>
      </c>
      <c r="W45" s="75"/>
      <c r="X45" s="75"/>
      <c r="Y45" s="75"/>
      <c r="Z45" s="75"/>
      <c r="AA45" s="75"/>
      <c r="AB45" s="75"/>
      <c r="AC45" s="75"/>
      <c r="AD45" s="75"/>
      <c r="AE45" s="75"/>
      <c r="AF45" s="75"/>
      <c r="AG45" s="78"/>
    </row>
    <row r="46" spans="1:40" ht="15" thickBot="1" x14ac:dyDescent="0.35">
      <c r="A46" s="101"/>
      <c r="B46" s="88"/>
      <c r="C46" s="88"/>
      <c r="D46" s="88"/>
      <c r="E46" s="102"/>
      <c r="F46" s="87"/>
      <c r="G46" s="88"/>
      <c r="H46" s="88"/>
      <c r="I46" s="88"/>
      <c r="J46" s="102"/>
      <c r="K46" s="87"/>
      <c r="L46" s="88"/>
      <c r="M46" s="88"/>
      <c r="N46" s="88"/>
      <c r="O46" s="88"/>
      <c r="P46" s="88"/>
      <c r="Q46" s="88"/>
      <c r="R46" s="88"/>
      <c r="S46" s="88"/>
      <c r="T46" s="88"/>
      <c r="U46" s="102"/>
      <c r="V46" s="87"/>
      <c r="W46" s="88"/>
      <c r="X46" s="88"/>
      <c r="Y46" s="88"/>
      <c r="Z46" s="88"/>
      <c r="AA46" s="88"/>
      <c r="AB46" s="88"/>
      <c r="AC46" s="88"/>
      <c r="AD46" s="88"/>
      <c r="AE46" s="88"/>
      <c r="AF46" s="88"/>
      <c r="AG46" s="89"/>
    </row>
    <row r="47" spans="1:40" ht="11.25" customHeight="1" thickBot="1" x14ac:dyDescent="0.35"/>
    <row r="48" spans="1:40" ht="13.5" customHeight="1" x14ac:dyDescent="0.3">
      <c r="A48" s="90" t="s">
        <v>15</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2"/>
    </row>
    <row r="49" spans="1:33" ht="71.400000000000006" customHeight="1" thickBot="1" x14ac:dyDescent="0.35">
      <c r="A49" s="156" t="s">
        <v>296</v>
      </c>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8"/>
    </row>
    <row r="50" spans="1:33" ht="13.5" customHeight="1" thickBot="1" x14ac:dyDescent="0.35">
      <c r="A50" s="146" t="s">
        <v>124</v>
      </c>
      <c r="B50" s="147"/>
      <c r="C50" s="147"/>
      <c r="D50" s="147"/>
      <c r="E50" s="147"/>
      <c r="F50" s="147"/>
      <c r="G50" s="147"/>
      <c r="H50" s="147"/>
      <c r="I50" s="147"/>
      <c r="J50" s="147"/>
      <c r="K50" s="147"/>
      <c r="L50" s="147"/>
      <c r="M50" s="147"/>
      <c r="N50" s="147"/>
      <c r="O50" s="147"/>
      <c r="P50" s="147"/>
      <c r="Q50" s="31"/>
      <c r="R50" s="52"/>
      <c r="S50" s="53" t="s">
        <v>196</v>
      </c>
      <c r="T50" s="52"/>
      <c r="U50" s="52"/>
      <c r="V50" s="52"/>
      <c r="W50" s="52"/>
      <c r="X50" s="52"/>
      <c r="Y50" s="52"/>
      <c r="Z50" s="52"/>
      <c r="AA50" s="52"/>
      <c r="AB50" s="52"/>
      <c r="AC50" s="52"/>
      <c r="AD50" s="52"/>
      <c r="AE50" s="52"/>
      <c r="AF50" s="52"/>
      <c r="AG50" s="50"/>
    </row>
    <row r="51" spans="1:33" ht="1.2" customHeight="1" x14ac:dyDescent="0.3">
      <c r="A51" s="54"/>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55"/>
    </row>
    <row r="52" spans="1:33" ht="12" customHeight="1" x14ac:dyDescent="0.3">
      <c r="A52" s="148" t="s">
        <v>122</v>
      </c>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50"/>
    </row>
    <row r="53" spans="1:33" ht="12" customHeight="1" thickBot="1" x14ac:dyDescent="0.35">
      <c r="A53" s="69" t="s">
        <v>123</v>
      </c>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145"/>
    </row>
    <row r="54" spans="1:33" ht="12" customHeight="1" thickBot="1" x14ac:dyDescent="0.35">
      <c r="A54" s="69" t="s">
        <v>294</v>
      </c>
      <c r="B54" s="70"/>
      <c r="C54" s="70"/>
      <c r="D54" s="70"/>
      <c r="E54" s="70"/>
      <c r="F54" s="31"/>
      <c r="G54" s="61"/>
      <c r="I54" s="51"/>
      <c r="J54" s="51"/>
      <c r="K54" s="51"/>
      <c r="L54" s="51"/>
      <c r="M54" s="51"/>
      <c r="N54" s="51"/>
      <c r="O54" s="51"/>
      <c r="P54" s="51"/>
      <c r="Q54" s="51"/>
      <c r="R54" s="51"/>
      <c r="S54" s="51"/>
      <c r="T54" s="51"/>
      <c r="U54" s="51"/>
      <c r="V54" s="51"/>
      <c r="W54" s="51"/>
      <c r="X54" s="51"/>
      <c r="Y54" s="51"/>
      <c r="Z54" s="51"/>
      <c r="AA54" s="51"/>
      <c r="AB54" s="51"/>
      <c r="AC54" s="51"/>
      <c r="AD54" s="51"/>
      <c r="AE54" s="51"/>
      <c r="AF54" s="56"/>
      <c r="AG54" s="57"/>
    </row>
    <row r="55" spans="1:33" ht="1.2" customHeight="1" thickBot="1" x14ac:dyDescent="0.35">
      <c r="A55" s="58"/>
      <c r="B55" s="27"/>
      <c r="C55" s="27"/>
      <c r="D55" s="27"/>
      <c r="E55" s="27"/>
      <c r="F55" s="27"/>
      <c r="G55" s="27"/>
      <c r="H55" s="28"/>
      <c r="I55" s="29"/>
      <c r="J55" s="29"/>
      <c r="K55" s="29"/>
      <c r="L55" s="29"/>
      <c r="M55" s="29"/>
      <c r="N55" s="29"/>
      <c r="O55" s="29"/>
      <c r="P55" s="29"/>
      <c r="Q55" s="29"/>
      <c r="R55" s="29"/>
      <c r="S55" s="29"/>
      <c r="T55" s="29"/>
      <c r="U55" s="29"/>
      <c r="V55" s="29"/>
      <c r="W55" s="29"/>
      <c r="X55" s="29"/>
      <c r="Y55" s="29"/>
      <c r="Z55" s="29"/>
      <c r="AA55" s="29"/>
      <c r="AB55" s="29"/>
      <c r="AC55" s="29"/>
      <c r="AD55" s="29"/>
      <c r="AE55" s="29"/>
      <c r="AF55" s="30"/>
      <c r="AG55" s="59"/>
    </row>
    <row r="56" spans="1:33" ht="14.4" customHeight="1" thickBot="1" x14ac:dyDescent="0.35">
      <c r="A56" s="66" t="s">
        <v>291</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8"/>
      <c r="AC56" s="31"/>
      <c r="AD56" s="49"/>
      <c r="AE56" s="49"/>
      <c r="AF56" s="49"/>
      <c r="AG56" s="60"/>
    </row>
    <row r="57" spans="1:33" ht="11.25" customHeight="1" x14ac:dyDescent="0.3">
      <c r="A57" s="169" t="s">
        <v>113</v>
      </c>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1"/>
    </row>
    <row r="58" spans="1:33" ht="9" customHeight="1" x14ac:dyDescent="0.3">
      <c r="A58" s="172" t="s">
        <v>16</v>
      </c>
      <c r="B58" s="167"/>
      <c r="C58" s="167"/>
      <c r="D58" s="167"/>
      <c r="E58" s="166"/>
      <c r="F58" s="165" t="s">
        <v>17</v>
      </c>
      <c r="G58" s="167"/>
      <c r="H58" s="167"/>
      <c r="I58" s="167"/>
      <c r="J58" s="166"/>
      <c r="K58" s="173" t="s">
        <v>5</v>
      </c>
      <c r="L58" s="174"/>
      <c r="M58" s="174"/>
      <c r="N58" s="174"/>
      <c r="O58" s="175"/>
      <c r="P58" s="165" t="s">
        <v>18</v>
      </c>
      <c r="Q58" s="167"/>
      <c r="R58" s="167"/>
      <c r="S58" s="167"/>
      <c r="T58" s="166"/>
      <c r="U58" s="165" t="s">
        <v>19</v>
      </c>
      <c r="V58" s="166"/>
      <c r="W58" s="165" t="s">
        <v>20</v>
      </c>
      <c r="X58" s="166"/>
      <c r="Y58" s="165" t="s">
        <v>21</v>
      </c>
      <c r="Z58" s="167"/>
      <c r="AA58" s="167"/>
      <c r="AB58" s="167"/>
      <c r="AC58" s="167"/>
      <c r="AD58" s="167"/>
      <c r="AE58" s="167"/>
      <c r="AF58" s="167"/>
      <c r="AG58" s="168"/>
    </row>
    <row r="59" spans="1:33" ht="13.5" customHeight="1" x14ac:dyDescent="0.3">
      <c r="A59" s="152" t="s">
        <v>22</v>
      </c>
      <c r="B59" s="153"/>
      <c r="C59" s="153"/>
      <c r="D59" s="153"/>
      <c r="E59" s="154"/>
      <c r="F59" s="132" t="s">
        <v>22</v>
      </c>
      <c r="G59" s="133"/>
      <c r="H59" s="133"/>
      <c r="I59" s="133"/>
      <c r="J59" s="155"/>
      <c r="K59" s="132" t="s">
        <v>22</v>
      </c>
      <c r="L59" s="133"/>
      <c r="M59" s="133"/>
      <c r="N59" s="133"/>
      <c r="O59" s="155"/>
      <c r="P59" s="132" t="s">
        <v>22</v>
      </c>
      <c r="Q59" s="133"/>
      <c r="R59" s="133"/>
      <c r="S59" s="133"/>
      <c r="T59" s="155"/>
      <c r="U59" s="132" t="s">
        <v>22</v>
      </c>
      <c r="V59" s="155"/>
      <c r="W59" s="132" t="s">
        <v>22</v>
      </c>
      <c r="X59" s="155"/>
      <c r="Y59" s="132"/>
      <c r="Z59" s="133"/>
      <c r="AA59" s="133"/>
      <c r="AB59" s="133"/>
      <c r="AC59" s="133"/>
      <c r="AD59" s="133"/>
      <c r="AE59" s="133"/>
      <c r="AF59" s="133"/>
      <c r="AG59" s="134"/>
    </row>
    <row r="60" spans="1:33" ht="13.5" customHeight="1" thickBot="1" x14ac:dyDescent="0.35">
      <c r="A60" s="162"/>
      <c r="B60" s="163"/>
      <c r="C60" s="163"/>
      <c r="D60" s="163"/>
      <c r="E60" s="164"/>
      <c r="F60" s="130" t="s">
        <v>22</v>
      </c>
      <c r="G60" s="135"/>
      <c r="H60" s="135"/>
      <c r="I60" s="135"/>
      <c r="J60" s="131"/>
      <c r="K60" s="159" t="s">
        <v>22</v>
      </c>
      <c r="L60" s="160"/>
      <c r="M60" s="160"/>
      <c r="N60" s="160"/>
      <c r="O60" s="161"/>
      <c r="P60" s="130" t="s">
        <v>22</v>
      </c>
      <c r="Q60" s="135"/>
      <c r="R60" s="135"/>
      <c r="S60" s="135"/>
      <c r="T60" s="131"/>
      <c r="U60" s="130" t="s">
        <v>22</v>
      </c>
      <c r="V60" s="131"/>
      <c r="W60" s="130" t="s">
        <v>22</v>
      </c>
      <c r="X60" s="131"/>
      <c r="Y60" s="130"/>
      <c r="Z60" s="135"/>
      <c r="AA60" s="135"/>
      <c r="AB60" s="135"/>
      <c r="AC60" s="135"/>
      <c r="AD60" s="135"/>
      <c r="AE60" s="135"/>
      <c r="AF60" s="135"/>
      <c r="AG60" s="136"/>
    </row>
    <row r="61" spans="1:33" ht="13.5" customHeight="1" x14ac:dyDescent="0.3"/>
  </sheetData>
  <sheetProtection selectLockedCells="1"/>
  <mergeCells count="124">
    <mergeCell ref="F59:J59"/>
    <mergeCell ref="F60:J60"/>
    <mergeCell ref="K59:O59"/>
    <mergeCell ref="F44:J46"/>
    <mergeCell ref="K44:U44"/>
    <mergeCell ref="K46:U46"/>
    <mergeCell ref="A49:AG49"/>
    <mergeCell ref="A48:AG48"/>
    <mergeCell ref="V44:AG44"/>
    <mergeCell ref="K60:O60"/>
    <mergeCell ref="P59:T59"/>
    <mergeCell ref="P60:T60"/>
    <mergeCell ref="A60:E60"/>
    <mergeCell ref="U58:V58"/>
    <mergeCell ref="W58:X58"/>
    <mergeCell ref="Y58:AG58"/>
    <mergeCell ref="A57:AG57"/>
    <mergeCell ref="A58:E58"/>
    <mergeCell ref="F58:J58"/>
    <mergeCell ref="K58:O58"/>
    <mergeCell ref="P58:T58"/>
    <mergeCell ref="U59:V59"/>
    <mergeCell ref="U60:V60"/>
    <mergeCell ref="W59:X59"/>
    <mergeCell ref="W60:X60"/>
    <mergeCell ref="Y59:AG59"/>
    <mergeCell ref="Y60:AG60"/>
    <mergeCell ref="A36:AG36"/>
    <mergeCell ref="A37:AG37"/>
    <mergeCell ref="A38:J38"/>
    <mergeCell ref="A33:S33"/>
    <mergeCell ref="T33:AG33"/>
    <mergeCell ref="A34:S34"/>
    <mergeCell ref="A53:AG53"/>
    <mergeCell ref="A50:P50"/>
    <mergeCell ref="A52:AG52"/>
    <mergeCell ref="K39:U39"/>
    <mergeCell ref="V39:AG39"/>
    <mergeCell ref="V40:AG40"/>
    <mergeCell ref="K41:U41"/>
    <mergeCell ref="V41:AG41"/>
    <mergeCell ref="V42:AG42"/>
    <mergeCell ref="A39:E39"/>
    <mergeCell ref="F39:J39"/>
    <mergeCell ref="A40:E42"/>
    <mergeCell ref="F40:J42"/>
    <mergeCell ref="A59:E59"/>
    <mergeCell ref="K40:U40"/>
    <mergeCell ref="A1:AG1"/>
    <mergeCell ref="AD3:AG3"/>
    <mergeCell ref="AD4:AG4"/>
    <mergeCell ref="AB8:AF8"/>
    <mergeCell ref="I8:Q8"/>
    <mergeCell ref="A8:H8"/>
    <mergeCell ref="R7:AA7"/>
    <mergeCell ref="R8:AA8"/>
    <mergeCell ref="AB7:AG7"/>
    <mergeCell ref="A5:G5"/>
    <mergeCell ref="A6:G6"/>
    <mergeCell ref="T5:AG5"/>
    <mergeCell ref="T6:AG6"/>
    <mergeCell ref="H5:S5"/>
    <mergeCell ref="H6:S6"/>
    <mergeCell ref="A2:AG2"/>
    <mergeCell ref="A3:H3"/>
    <mergeCell ref="A4:H4"/>
    <mergeCell ref="I4:Q4"/>
    <mergeCell ref="A7:H7"/>
    <mergeCell ref="I7:Q7"/>
    <mergeCell ref="I3:Q3"/>
    <mergeCell ref="R3:AC3"/>
    <mergeCell ref="R4:AC4"/>
    <mergeCell ref="A11:AG11"/>
    <mergeCell ref="A16:S16"/>
    <mergeCell ref="T16:AG16"/>
    <mergeCell ref="A17:S17"/>
    <mergeCell ref="T17:AG17"/>
    <mergeCell ref="A14:S14"/>
    <mergeCell ref="A15:S15"/>
    <mergeCell ref="T15:AG15"/>
    <mergeCell ref="T14:AG14"/>
    <mergeCell ref="K42:U42"/>
    <mergeCell ref="A43:E43"/>
    <mergeCell ref="A44:E46"/>
    <mergeCell ref="K45:U45"/>
    <mergeCell ref="V45:AG45"/>
    <mergeCell ref="V46:AG46"/>
    <mergeCell ref="A26:S26"/>
    <mergeCell ref="T26:AG26"/>
    <mergeCell ref="A27:S27"/>
    <mergeCell ref="T27:AG27"/>
    <mergeCell ref="A29:S29"/>
    <mergeCell ref="T29:AG29"/>
    <mergeCell ref="A30:S30"/>
    <mergeCell ref="A31:S31"/>
    <mergeCell ref="T31:AG31"/>
    <mergeCell ref="A32:S32"/>
    <mergeCell ref="K38:AG38"/>
    <mergeCell ref="T30:AF30"/>
    <mergeCell ref="T32:AF32"/>
    <mergeCell ref="A56:AB56"/>
    <mergeCell ref="A54:E54"/>
    <mergeCell ref="A19:S19"/>
    <mergeCell ref="A18:S18"/>
    <mergeCell ref="T18:AG18"/>
    <mergeCell ref="T19:AG19"/>
    <mergeCell ref="A20:S20"/>
    <mergeCell ref="T20:AG20"/>
    <mergeCell ref="A12:S12"/>
    <mergeCell ref="T12:AG12"/>
    <mergeCell ref="A13:S13"/>
    <mergeCell ref="T13:AG13"/>
    <mergeCell ref="A21:S21"/>
    <mergeCell ref="T21:AG21"/>
    <mergeCell ref="A23:AG23"/>
    <mergeCell ref="A24:S24"/>
    <mergeCell ref="T24:AG24"/>
    <mergeCell ref="A25:S25"/>
    <mergeCell ref="T25:AG25"/>
    <mergeCell ref="A28:AG28"/>
    <mergeCell ref="T34:AF34"/>
    <mergeCell ref="K43:U43"/>
    <mergeCell ref="V43:AG43"/>
    <mergeCell ref="F43:J43"/>
  </mergeCells>
  <dataValidations count="13">
    <dataValidation type="custom" allowBlank="1" showInputMessage="1" showErrorMessage="1" errorTitle="Input Error" error="Must be 10 digits and no symbols or text are allowed" prompt="Input complete phone number. Do not use dashes or other symbols." sqref="I8:Q8" xr:uid="{00000000-0002-0000-0200-000000000000}">
      <formula1>AND(LEN(I8)=10,ISNUMBER(I8))</formula1>
    </dataValidation>
    <dataValidation type="list" allowBlank="1" showInputMessage="1" showErrorMessage="1" sqref="AB8:AF8" xr:uid="{00000000-0002-0000-0200-000001000000}">
      <formula1>"Male, Female, Other"</formula1>
    </dataValidation>
    <dataValidation type="list" allowBlank="1" showInputMessage="1" showErrorMessage="1" sqref="A19:S19" xr:uid="{00000000-0002-0000-0200-000002000000}">
      <formula1>PositionList</formula1>
    </dataValidation>
    <dataValidation type="list" allowBlank="1" showInputMessage="1" showErrorMessage="1" sqref="A21:S21" xr:uid="{00000000-0002-0000-0200-000003000000}">
      <formula1>INDIRECT(A19)</formula1>
    </dataValidation>
    <dataValidation type="list" allowBlank="1" showInputMessage="1" showErrorMessage="1" sqref="A30:S30 A34:S34 A32:S32 A25:S25" xr:uid="{00000000-0002-0000-0200-000004000000}">
      <formula1>Location</formula1>
    </dataValidation>
    <dataValidation type="list" allowBlank="1" showInputMessage="1" showErrorMessage="1" sqref="T32:AF32" xr:uid="{00000000-0002-0000-0200-000005000000}">
      <formula1>INDIRECT( AAA)</formula1>
    </dataValidation>
    <dataValidation type="list" allowBlank="1" showInputMessage="1" showErrorMessage="1" sqref="T34:AF34" xr:uid="{00000000-0002-0000-0200-000006000000}">
      <formula1>INDIRECT(AAAA)</formula1>
    </dataValidation>
    <dataValidation type="list" allowBlank="1" showInputMessage="1" showErrorMessage="1" sqref="A27:S27" xr:uid="{00000000-0002-0000-0200-000007000000}">
      <formula1>INDIRECT(A)</formula1>
    </dataValidation>
    <dataValidation type="list" allowBlank="1" showInputMessage="1" showErrorMessage="1" sqref="F54 Q50 AC56" xr:uid="{00000000-0002-0000-0200-000008000000}">
      <formula1>"X"</formula1>
    </dataValidation>
    <dataValidation type="list" allowBlank="1" showInputMessage="1" showErrorMessage="1" sqref="A13:S13" xr:uid="{00000000-0002-0000-0200-000009000000}">
      <formula1>Employer</formula1>
    </dataValidation>
    <dataValidation type="list" allowBlank="1" showInputMessage="1" showErrorMessage="1" sqref="A15:S15" xr:uid="{00000000-0002-0000-0200-00000A000000}">
      <formula1>EmploymentType</formula1>
    </dataValidation>
    <dataValidation type="list" allowBlank="1" showInputMessage="1" showErrorMessage="1" sqref="A17:S17" xr:uid="{00000000-0002-0000-0200-00000B000000}">
      <formula1>ScheduleType</formula1>
    </dataValidation>
    <dataValidation type="list" allowBlank="1" showInputMessage="1" showErrorMessage="1" sqref="T30:AF30" xr:uid="{00000000-0002-0000-0200-00000C000000}">
      <formula1>INDIRECT(AA)</formula1>
    </dataValidation>
  </dataValidations>
  <pageMargins left="0.7" right="0.7" top="0.75" bottom="0.75" header="0.3" footer="0.3"/>
  <pageSetup orientation="portrait" r:id="rId1"/>
  <headerFooter>
    <oddHeader>&amp;C&amp;"-,Bold"&amp;14Radiation Dosimeter Application</oddHeader>
    <oddFooter>&amp;L&amp;"-,Bold"Froedtert Health Confidential&amp;Crev. 10/24/18&amp;RPage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14</xdr:col>
                    <xdr:colOff>60960</xdr:colOff>
                    <xdr:row>48</xdr:row>
                    <xdr:rowOff>731520</xdr:rowOff>
                  </from>
                  <to>
                    <xdr:col>18</xdr:col>
                    <xdr:colOff>106680</xdr:colOff>
                    <xdr:row>49</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24"/>
  <sheetViews>
    <sheetView zoomScale="90" zoomScaleNormal="90" workbookViewId="0">
      <selection activeCell="AN7" sqref="AM7:AN7"/>
    </sheetView>
  </sheetViews>
  <sheetFormatPr defaultRowHeight="14.4" x14ac:dyDescent="0.3"/>
  <cols>
    <col min="1" max="1" width="11.109375" customWidth="1"/>
    <col min="2" max="2" width="10.33203125" customWidth="1"/>
    <col min="3" max="4" width="18" customWidth="1"/>
    <col min="8" max="8" width="28.33203125" customWidth="1"/>
    <col min="9" max="9" width="22.33203125" customWidth="1"/>
    <col min="10" max="10" width="18" customWidth="1"/>
    <col min="11" max="11" width="21.44140625" customWidth="1"/>
    <col min="12" max="12" width="16.5546875" customWidth="1"/>
    <col min="13" max="13" width="16.6640625" bestFit="1" customWidth="1"/>
    <col min="14" max="14" width="16.44140625" bestFit="1" customWidth="1"/>
    <col min="15" max="15" width="16.44140625" customWidth="1"/>
    <col min="16" max="16" width="13.109375" customWidth="1"/>
    <col min="17" max="17" width="15.33203125" customWidth="1"/>
    <col min="18" max="18" width="12.109375" customWidth="1"/>
    <col min="19" max="19" width="12.33203125" customWidth="1"/>
    <col min="20" max="20" width="16.88671875" customWidth="1"/>
    <col min="21" max="21" width="12.5546875" customWidth="1"/>
    <col min="22" max="22" width="13.88671875" customWidth="1"/>
    <col min="23" max="23" width="23.88671875" customWidth="1"/>
    <col min="24" max="24" width="18" customWidth="1"/>
    <col min="25" max="25" width="39.5546875" bestFit="1" customWidth="1"/>
    <col min="26" max="26" width="25.109375" customWidth="1"/>
    <col min="27" max="27" width="53" customWidth="1"/>
    <col min="28" max="28" width="14" customWidth="1"/>
    <col min="29" max="29" width="41" bestFit="1" customWidth="1"/>
    <col min="30" max="30" width="25.5546875" bestFit="1" customWidth="1"/>
    <col min="31" max="31" width="18.109375" customWidth="1"/>
    <col min="32" max="32" width="20.44140625" customWidth="1"/>
    <col min="33" max="33" width="28.6640625" bestFit="1" customWidth="1"/>
    <col min="34" max="34" width="28.6640625" customWidth="1"/>
    <col min="35" max="38" width="23.88671875" customWidth="1"/>
  </cols>
  <sheetData>
    <row r="1" spans="1:38" ht="48" customHeight="1" x14ac:dyDescent="0.3">
      <c r="A1" s="16" t="s">
        <v>118</v>
      </c>
    </row>
    <row r="2" spans="1:38" s="5" customFormat="1" x14ac:dyDescent="0.3">
      <c r="A2" s="5" t="s">
        <v>24</v>
      </c>
      <c r="B2" s="5" t="s">
        <v>25</v>
      </c>
      <c r="C2" s="5" t="s">
        <v>26</v>
      </c>
      <c r="D2" s="5" t="s">
        <v>27</v>
      </c>
      <c r="E2" s="5" t="s">
        <v>28</v>
      </c>
      <c r="F2" s="5" t="s">
        <v>29</v>
      </c>
      <c r="G2" s="5" t="s">
        <v>30</v>
      </c>
      <c r="H2" s="5" t="s">
        <v>32</v>
      </c>
      <c r="I2" s="5" t="s">
        <v>209</v>
      </c>
      <c r="J2" s="5" t="s">
        <v>6</v>
      </c>
      <c r="K2" s="5" t="s">
        <v>33</v>
      </c>
      <c r="L2" s="5" t="s">
        <v>34</v>
      </c>
      <c r="M2" s="5" t="s">
        <v>35</v>
      </c>
      <c r="N2" s="5" t="s">
        <v>36</v>
      </c>
      <c r="O2" s="5" t="s">
        <v>210</v>
      </c>
      <c r="P2" s="5" t="s">
        <v>37</v>
      </c>
      <c r="Q2" s="5" t="s">
        <v>38</v>
      </c>
      <c r="R2" s="5" t="s">
        <v>39</v>
      </c>
      <c r="S2" s="5" t="s">
        <v>40</v>
      </c>
      <c r="T2" s="5" t="s">
        <v>41</v>
      </c>
      <c r="U2" s="5" t="s">
        <v>42</v>
      </c>
      <c r="V2" s="5" t="s">
        <v>43</v>
      </c>
      <c r="W2" s="5" t="s">
        <v>44</v>
      </c>
      <c r="X2" s="5" t="s">
        <v>45</v>
      </c>
      <c r="Y2" s="5" t="s">
        <v>46</v>
      </c>
      <c r="Z2" s="5" t="s">
        <v>47</v>
      </c>
      <c r="AA2" s="5" t="s">
        <v>48</v>
      </c>
      <c r="AB2" s="5" t="s">
        <v>49</v>
      </c>
      <c r="AC2" s="5" t="s">
        <v>13</v>
      </c>
      <c r="AD2" s="5" t="s">
        <v>50</v>
      </c>
      <c r="AE2" s="5" t="s">
        <v>51</v>
      </c>
      <c r="AF2" s="5" t="s">
        <v>94</v>
      </c>
      <c r="AG2" s="5" t="s">
        <v>52</v>
      </c>
      <c r="AH2" s="5" t="s">
        <v>53</v>
      </c>
      <c r="AI2" s="5" t="s">
        <v>152</v>
      </c>
      <c r="AJ2" s="5" t="s">
        <v>179</v>
      </c>
      <c r="AK2" s="5" t="s">
        <v>180</v>
      </c>
      <c r="AL2" s="5" t="s">
        <v>181</v>
      </c>
    </row>
    <row r="3" spans="1:38" x14ac:dyDescent="0.3">
      <c r="A3" s="12"/>
      <c r="B3" s="12"/>
      <c r="C3" s="12"/>
      <c r="D3" s="12"/>
      <c r="E3" s="8" t="str">
        <f>IF(AppLastName="","",UPPER(AppLastName))</f>
        <v/>
      </c>
      <c r="F3" s="8" t="str">
        <f>IF(AppFirstName="","",UPPER(AppFirstName))</f>
        <v/>
      </c>
      <c r="G3" s="8" t="str">
        <f>IF(AppMiddInit="","",UPPER(AppMiddInit))</f>
        <v/>
      </c>
      <c r="H3" s="13" t="str">
        <f>UPPER(AppLastName&amp;", "&amp;AppFirstName&amp;" "&amp;AppMiddInit)</f>
        <v xml:space="preserve">,  </v>
      </c>
      <c r="I3" s="12"/>
      <c r="J3" s="8" t="str">
        <f>IF(AppPosition="","",AppPosition)</f>
        <v/>
      </c>
      <c r="K3" s="8" t="str">
        <f>IF(AppPositionType="","",AppPositionType)</f>
        <v/>
      </c>
      <c r="L3" s="8" t="str">
        <f>IF(AppPosition="Student","Student",IF(AppPosition="Intern","Intern",""))</f>
        <v/>
      </c>
      <c r="M3" s="8" t="str">
        <f>IF(AppSocial="","",AppSocial)</f>
        <v/>
      </c>
      <c r="N3" s="8" t="str">
        <f>M3&amp;LEFT(AppFirstName,1)&amp;LEFT(AppLastName,1)</f>
        <v/>
      </c>
      <c r="O3" s="8"/>
      <c r="P3" s="14" t="str">
        <f>IF(AppDOB="","",AppDOB)</f>
        <v/>
      </c>
      <c r="Q3" s="10" t="str">
        <f>IF(AppGender="","",AppGender)</f>
        <v/>
      </c>
      <c r="R3" s="8" t="str">
        <f>IF( Application!F54="x","Yes","")</f>
        <v/>
      </c>
      <c r="S3" s="12"/>
      <c r="T3" s="15" t="str">
        <f>IF(AppBeginWearDate="","",AppBeginWearDate)</f>
        <v/>
      </c>
      <c r="U3" s="12"/>
      <c r="V3" s="12"/>
      <c r="W3" s="12"/>
      <c r="X3" s="12"/>
      <c r="Y3" s="12"/>
      <c r="Z3" s="12"/>
      <c r="AA3" s="21" t="str">
        <f>Y10&amp;Y11&amp;Y12</f>
        <v/>
      </c>
      <c r="AB3" s="7" t="e">
        <f>VLOOKUP(AC3,TableLocation[],3,FALSE)</f>
        <v>#N/A</v>
      </c>
      <c r="AC3" s="8">
        <f>AppLocation</f>
        <v>0</v>
      </c>
      <c r="AD3" s="8">
        <f>APPSubAccount</f>
        <v>0</v>
      </c>
      <c r="AE3" s="11"/>
      <c r="AF3" s="9" t="str">
        <f>IF(Application!I8="","",Application!I8)</f>
        <v/>
      </c>
      <c r="AG3" s="10" t="str">
        <f>IF(Application!P6="","",Application!P6)</f>
        <v/>
      </c>
      <c r="AH3" s="11"/>
      <c r="AI3" s="8" t="e">
        <f>VLOOKUP(AC3,TableLocation[],2,FALSE)</f>
        <v>#N/A</v>
      </c>
      <c r="AJ3" s="22" t="e">
        <f>VLOOKUP(AppLoc2,TableLocation[],2,FALSE)</f>
        <v>#N/A</v>
      </c>
      <c r="AK3" s="22" t="e">
        <f>VLOOKUP(AppLoc3,TableLocation[],2,FALSE)</f>
        <v>#N/A</v>
      </c>
      <c r="AL3" s="22" t="e">
        <f>VLOOKUP(AppLoc4,TableLocation[],2,FALSE)</f>
        <v>#N/A</v>
      </c>
    </row>
    <row r="7" spans="1:38" ht="15.6" x14ac:dyDescent="0.3">
      <c r="D7" s="17"/>
      <c r="K7" s="4"/>
    </row>
    <row r="10" spans="1:38" hidden="1" x14ac:dyDescent="0.3">
      <c r="G10" s="2"/>
      <c r="Y10" t="str">
        <f>IF(AppLoc2="","",AppLoc2)</f>
        <v/>
      </c>
    </row>
    <row r="11" spans="1:38" hidden="1" x14ac:dyDescent="0.3">
      <c r="Y11" t="str">
        <f>IF(AppLoc3="","",", "&amp;AppLoc3)</f>
        <v/>
      </c>
    </row>
    <row r="12" spans="1:38" hidden="1" x14ac:dyDescent="0.3">
      <c r="Y12" t="str">
        <f>IF(AppLoc4="","",", "&amp;AppLoc4&amp;"")</f>
        <v/>
      </c>
    </row>
    <row r="13" spans="1:38" hidden="1" x14ac:dyDescent="0.3"/>
    <row r="16" spans="1:38" x14ac:dyDescent="0.3">
      <c r="AA16" s="1"/>
    </row>
    <row r="17" spans="1:39" s="46" customFormat="1" ht="99" x14ac:dyDescent="0.3">
      <c r="A17" s="38" t="s">
        <v>24</v>
      </c>
      <c r="B17" s="38" t="s">
        <v>25</v>
      </c>
      <c r="C17" s="38" t="s">
        <v>199</v>
      </c>
      <c r="D17" s="38" t="s">
        <v>27</v>
      </c>
      <c r="E17" s="39" t="s">
        <v>28</v>
      </c>
      <c r="F17" s="39" t="s">
        <v>29</v>
      </c>
      <c r="G17" s="39" t="s">
        <v>30</v>
      </c>
      <c r="H17" s="39" t="s">
        <v>32</v>
      </c>
      <c r="I17" s="39" t="s">
        <v>31</v>
      </c>
      <c r="J17" s="39" t="s">
        <v>6</v>
      </c>
      <c r="K17" s="39" t="s">
        <v>33</v>
      </c>
      <c r="L17" s="40" t="s">
        <v>34</v>
      </c>
      <c r="M17" s="40" t="s">
        <v>200</v>
      </c>
      <c r="N17" s="40" t="s">
        <v>36</v>
      </c>
      <c r="O17" s="40" t="s">
        <v>201</v>
      </c>
      <c r="P17" s="41" t="s">
        <v>202</v>
      </c>
      <c r="Q17" s="40" t="s">
        <v>38</v>
      </c>
      <c r="R17" s="42" t="s">
        <v>39</v>
      </c>
      <c r="S17" s="43" t="s">
        <v>40</v>
      </c>
      <c r="T17" s="43" t="s">
        <v>41</v>
      </c>
      <c r="U17" s="43" t="s">
        <v>42</v>
      </c>
      <c r="V17" s="43" t="s">
        <v>43</v>
      </c>
      <c r="W17" s="43" t="s">
        <v>44</v>
      </c>
      <c r="X17" s="43" t="s">
        <v>45</v>
      </c>
      <c r="Y17" s="43" t="s">
        <v>46</v>
      </c>
      <c r="Z17" s="43" t="s">
        <v>47</v>
      </c>
      <c r="AA17" s="43" t="s">
        <v>48</v>
      </c>
      <c r="AB17" s="44" t="s">
        <v>49</v>
      </c>
      <c r="AC17" s="44" t="s">
        <v>13</v>
      </c>
      <c r="AD17" s="44" t="s">
        <v>50</v>
      </c>
      <c r="AE17" s="44" t="s">
        <v>51</v>
      </c>
      <c r="AF17" s="43" t="s">
        <v>94</v>
      </c>
      <c r="AG17" s="43" t="s">
        <v>203</v>
      </c>
      <c r="AH17" s="43" t="s">
        <v>53</v>
      </c>
      <c r="AI17" s="45" t="s">
        <v>204</v>
      </c>
      <c r="AJ17" s="45" t="s">
        <v>205</v>
      </c>
      <c r="AK17" s="45" t="s">
        <v>206</v>
      </c>
      <c r="AL17" s="45" t="s">
        <v>207</v>
      </c>
      <c r="AM17" s="45" t="s">
        <v>208</v>
      </c>
    </row>
    <row r="21" spans="1:39" x14ac:dyDescent="0.3">
      <c r="AC21" s="12"/>
    </row>
    <row r="22" spans="1:39" x14ac:dyDescent="0.3">
      <c r="AC22" s="12"/>
    </row>
    <row r="23" spans="1:39" x14ac:dyDescent="0.3">
      <c r="AC23" s="12"/>
    </row>
    <row r="24" spans="1:39" x14ac:dyDescent="0.3">
      <c r="AC24" s="12"/>
    </row>
  </sheetData>
  <pageMargins left="0.7" right="0.7" top="0.75" bottom="0.75" header="0.3" footer="0.3"/>
  <pageSetup orientation="portrait" horizontalDpi="200" verticalDpi="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z 2 o s 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M 9 q L 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a i x Z K I p H u A 4 A A A A R A A A A E w A c A E Z v c m 1 1 b G F z L 1 N l Y 3 R p b 2 4 x L m 0 g o h g A K K A U A A A A A A A A A A A A A A A A A A A A A A A A A A A A K 0 5 N L s n M z 1 M I h t C G 1 g B Q S w E C L Q A U A A I A C A D P a i x Z p e U / k K U A A A D 3 A A A A E g A A A A A A A A A A A A A A A A A A A A A A Q 2 9 u Z m l n L 1 B h Y 2 t h Z 2 U u e G 1 s U E s B A i 0 A F A A C A A g A z 2 o s W Q / K 6 a u k A A A A 6 Q A A A B M A A A A A A A A A A A A A A A A A 8 Q A A A F t D b 2 5 0 Z W 5 0 X 1 R 5 c G V z X S 5 4 b W x Q S w E C L Q A U A A I A C A D P a i x 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3 f b 4 P S l K G 0 a 2 v t U z 8 s J q + Q A A A A A C A A A A A A A D Z g A A w A A A A B A A A A D 8 2 W C Z 6 D M E A 3 M b d I i v J 3 2 z A A A A A A S A A A C g A A A A E A A A A K f 7 7 G 2 9 H V l / H F W e t o 6 9 7 7 p Q A A A A x K E E l R C J V + o o O h D h c Z M 6 W t u Z O v l S Y U t W U X i l 3 D 5 Q i Q i I F N s r T 1 W L C E 1 I y V n C j T 8 G R L i N w u 3 9 L d O q E 3 K Y C n L r 5 D u + X R r / I n B u I s 0 P C t r 4 9 x M U A A A A 4 n 2 e P h / i 7 v K Z 3 o S x R J i d X X p / r M A = < / D a t a M a s h u p > 
</file>

<file path=customXml/itemProps1.xml><?xml version="1.0" encoding="utf-8"?>
<ds:datastoreItem xmlns:ds="http://schemas.openxmlformats.org/officeDocument/2006/customXml" ds:itemID="{D2CFCE59-09EE-4249-A89D-9DA8AFAD38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56</vt:i4>
      </vt:variant>
    </vt:vector>
  </HeadingPairs>
  <TitlesOfParts>
    <vt:vector size="60" baseType="lpstr">
      <vt:lpstr>Admin</vt:lpstr>
      <vt:lpstr>Instructions</vt:lpstr>
      <vt:lpstr>Application</vt:lpstr>
      <vt:lpstr>Download</vt:lpstr>
      <vt:lpstr>A</vt:lpstr>
      <vt:lpstr>AA</vt:lpstr>
      <vt:lpstr>AAA</vt:lpstr>
      <vt:lpstr>AAAA</vt:lpstr>
      <vt:lpstr>AppBeginWearDate</vt:lpstr>
      <vt:lpstr>AppDept1</vt:lpstr>
      <vt:lpstr>AppDept2</vt:lpstr>
      <vt:lpstr>AppDept3</vt:lpstr>
      <vt:lpstr>AppDept4</vt:lpstr>
      <vt:lpstr>AppDOB</vt:lpstr>
      <vt:lpstr>APPEmail</vt:lpstr>
      <vt:lpstr>AppFirstName</vt:lpstr>
      <vt:lpstr>AppGender</vt:lpstr>
      <vt:lpstr>AppLastName</vt:lpstr>
      <vt:lpstr>AppLoc2</vt:lpstr>
      <vt:lpstr>AppLoc3</vt:lpstr>
      <vt:lpstr>AppLoc4</vt:lpstr>
      <vt:lpstr>AppLocation</vt:lpstr>
      <vt:lpstr>AppMiddInit</vt:lpstr>
      <vt:lpstr>AppPhone</vt:lpstr>
      <vt:lpstr>AppPosition</vt:lpstr>
      <vt:lpstr>AppPositionType</vt:lpstr>
      <vt:lpstr>AppPregnant</vt:lpstr>
      <vt:lpstr>AppSocial</vt:lpstr>
      <vt:lpstr>APPSubAccount</vt:lpstr>
      <vt:lpstr>AssistantList</vt:lpstr>
      <vt:lpstr>CDI_Mequon</vt:lpstr>
      <vt:lpstr>CDI_Oak_Creek</vt:lpstr>
      <vt:lpstr>CDI_Wauwatosa</vt:lpstr>
      <vt:lpstr>DeptCMH</vt:lpstr>
      <vt:lpstr>DeptFMLH</vt:lpstr>
      <vt:lpstr>DeptMoorland_Reserve</vt:lpstr>
      <vt:lpstr>DeptSJH</vt:lpstr>
      <vt:lpstr>DeptWest_Bend</vt:lpstr>
      <vt:lpstr>Drexel_ASC</vt:lpstr>
      <vt:lpstr>Drexel_HC</vt:lpstr>
      <vt:lpstr>Employer</vt:lpstr>
      <vt:lpstr>EmploymentType</vt:lpstr>
      <vt:lpstr>EngineerList</vt:lpstr>
      <vt:lpstr>FH</vt:lpstr>
      <vt:lpstr>FHFMH</vt:lpstr>
      <vt:lpstr>FMF</vt:lpstr>
      <vt:lpstr>FWB</vt:lpstr>
      <vt:lpstr>Location</vt:lpstr>
      <vt:lpstr>MDList</vt:lpstr>
      <vt:lpstr>MR_HC</vt:lpstr>
      <vt:lpstr>NurseList</vt:lpstr>
      <vt:lpstr>PharmacistList</vt:lpstr>
      <vt:lpstr>PhysicistList</vt:lpstr>
      <vt:lpstr>PositionList</vt:lpstr>
      <vt:lpstr>Radiation_Safety</vt:lpstr>
      <vt:lpstr>ScheduleType</vt:lpstr>
      <vt:lpstr>Springdale_HC</vt:lpstr>
      <vt:lpstr>Technologist</vt:lpstr>
      <vt:lpstr>Tosa_HC</vt:lpstr>
      <vt:lpstr>West_Bend_HC</vt:lpstr>
    </vt:vector>
  </TitlesOfParts>
  <Company>Froedtert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dnxz0045</dc:creator>
  <cp:lastModifiedBy>James, Lauren</cp:lastModifiedBy>
  <cp:lastPrinted>2018-10-24T17:56:46Z</cp:lastPrinted>
  <dcterms:created xsi:type="dcterms:W3CDTF">2018-10-23T18:48:41Z</dcterms:created>
  <dcterms:modified xsi:type="dcterms:W3CDTF">2024-09-18T14:38:16Z</dcterms:modified>
</cp:coreProperties>
</file>